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F04D712D-43A8-4056-8DE3-57151579651A}" xr6:coauthVersionLast="47" xr6:coauthVersionMax="47" xr10:uidLastSave="{00000000-0000-0000-0000-000000000000}"/>
  <bookViews>
    <workbookView xWindow="2730" yWindow="2730" windowWidth="23880" windowHeight="131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D40" i="1" s="1"/>
  <c r="D156" i="3"/>
  <c r="E156" i="3" s="1"/>
  <c r="E151" i="3"/>
  <c r="D146" i="3"/>
  <c r="E146" i="3"/>
  <c r="D149" i="3"/>
  <c r="E149" i="3" s="1"/>
  <c r="D151" i="3"/>
  <c r="F87" i="2"/>
  <c r="G87" i="2" s="1"/>
  <c r="F89" i="2"/>
  <c r="G89" i="2" s="1"/>
  <c r="F91" i="2"/>
  <c r="G91" i="2" s="1"/>
  <c r="F93" i="2"/>
  <c r="G93" i="2" s="1"/>
  <c r="F94" i="2"/>
  <c r="G94" i="2" s="1"/>
  <c r="F96" i="2"/>
  <c r="G96" i="2" s="1"/>
  <c r="F98" i="2"/>
  <c r="G98" i="2" s="1"/>
  <c r="F99" i="2"/>
  <c r="G99" i="2" s="1"/>
  <c r="F100" i="2"/>
  <c r="G100" i="2" s="1"/>
  <c r="F101" i="2"/>
  <c r="G101" i="2" s="1"/>
  <c r="F103" i="2"/>
  <c r="G103" i="2" s="1"/>
  <c r="F105" i="2"/>
  <c r="G105" i="2" s="1"/>
  <c r="F106" i="2"/>
  <c r="G106" i="2" s="1"/>
  <c r="F107" i="2"/>
  <c r="G107" i="2" s="1"/>
  <c r="F109" i="2"/>
  <c r="G109" i="2" s="1"/>
  <c r="F110" i="2"/>
  <c r="G110" i="2" s="1"/>
  <c r="F112" i="2"/>
  <c r="G112" i="2" s="1"/>
  <c r="F86" i="2"/>
  <c r="G86" i="2" s="1"/>
  <c r="E111" i="2"/>
  <c r="F111" i="2" s="1"/>
  <c r="G111" i="2" s="1"/>
  <c r="E108" i="2"/>
  <c r="F108" i="2" s="1"/>
  <c r="G108" i="2" s="1"/>
  <c r="E104" i="2"/>
  <c r="F104" i="2" s="1"/>
  <c r="G104" i="2" s="1"/>
  <c r="E102" i="2"/>
  <c r="F102" i="2" s="1"/>
  <c r="G102" i="2" s="1"/>
  <c r="E97" i="2"/>
  <c r="F97" i="2" s="1"/>
  <c r="G97" i="2" s="1"/>
  <c r="E95" i="2"/>
  <c r="F95" i="2" s="1"/>
  <c r="G95" i="2" s="1"/>
  <c r="E92" i="2"/>
  <c r="F92" i="2" s="1"/>
  <c r="G92" i="2" s="1"/>
  <c r="E90" i="2"/>
  <c r="F90" i="2" s="1"/>
  <c r="G90" i="2" s="1"/>
  <c r="E88" i="2"/>
  <c r="F88" i="2" s="1"/>
  <c r="G88" i="2" s="1"/>
  <c r="E85" i="2"/>
  <c r="F85" i="2" s="1"/>
  <c r="G85" i="2" s="1"/>
  <c r="G50" i="2"/>
  <c r="G52" i="2"/>
  <c r="G60" i="2"/>
  <c r="G62" i="2"/>
  <c r="G70" i="2"/>
  <c r="G72" i="2"/>
  <c r="F43" i="2"/>
  <c r="G43" i="2" s="1"/>
  <c r="F45" i="2"/>
  <c r="G45" i="2" s="1"/>
  <c r="F46" i="2"/>
  <c r="G46" i="2" s="1"/>
  <c r="F47" i="2"/>
  <c r="G47" i="2" s="1"/>
  <c r="F48" i="2"/>
  <c r="G48" i="2" s="1"/>
  <c r="F49" i="2"/>
  <c r="G49" i="2" s="1"/>
  <c r="F50" i="2"/>
  <c r="F52" i="2"/>
  <c r="F53" i="2"/>
  <c r="G53" i="2" s="1"/>
  <c r="F55" i="2"/>
  <c r="G55" i="2" s="1"/>
  <c r="F57" i="2"/>
  <c r="G57" i="2" s="1"/>
  <c r="F58" i="2"/>
  <c r="G58" i="2" s="1"/>
  <c r="F60" i="2"/>
  <c r="F62" i="2"/>
  <c r="F63" i="2"/>
  <c r="G63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F72" i="2"/>
  <c r="F73" i="2"/>
  <c r="G73" i="2" s="1"/>
  <c r="F42" i="2"/>
  <c r="G42" i="2" s="1"/>
  <c r="E71" i="2"/>
  <c r="F71" i="2" s="1"/>
  <c r="G71" i="2" s="1"/>
  <c r="E65" i="2"/>
  <c r="E64" i="2" s="1"/>
  <c r="E61" i="2"/>
  <c r="F61" i="2" s="1"/>
  <c r="G61" i="2" s="1"/>
  <c r="E59" i="2"/>
  <c r="F59" i="2" s="1"/>
  <c r="G59" i="2" s="1"/>
  <c r="E56" i="2"/>
  <c r="F56" i="2" s="1"/>
  <c r="G56" i="2" s="1"/>
  <c r="E54" i="2"/>
  <c r="F54" i="2" s="1"/>
  <c r="G54" i="2" s="1"/>
  <c r="E51" i="2"/>
  <c r="F51" i="2" s="1"/>
  <c r="G51" i="2" s="1"/>
  <c r="E44" i="2"/>
  <c r="F44" i="2" s="1"/>
  <c r="G44" i="2" s="1"/>
  <c r="E41" i="2"/>
  <c r="F41" i="2" s="1"/>
  <c r="G41" i="2" s="1"/>
  <c r="F11" i="2"/>
  <c r="G11" i="2" s="1"/>
  <c r="F12" i="2"/>
  <c r="G12" i="2" s="1"/>
  <c r="F13" i="2"/>
  <c r="G13" i="2" s="1"/>
  <c r="F15" i="2"/>
  <c r="G15" i="2" s="1"/>
  <c r="F16" i="2"/>
  <c r="G16" i="2" s="1"/>
  <c r="F18" i="2"/>
  <c r="G18" i="2" s="1"/>
  <c r="F20" i="2"/>
  <c r="G20" i="2" s="1"/>
  <c r="F23" i="2"/>
  <c r="G23" i="2" s="1"/>
  <c r="F25" i="2"/>
  <c r="G25" i="2" s="1"/>
  <c r="F9" i="2"/>
  <c r="G9" i="2" s="1"/>
  <c r="E24" i="2"/>
  <c r="F24" i="2" s="1"/>
  <c r="G24" i="2" s="1"/>
  <c r="E22" i="2"/>
  <c r="F22" i="2" s="1"/>
  <c r="G22" i="2" s="1"/>
  <c r="E19" i="2"/>
  <c r="F19" i="2" s="1"/>
  <c r="G19" i="2" s="1"/>
  <c r="E17" i="2"/>
  <c r="F17" i="2" s="1"/>
  <c r="G17" i="2" s="1"/>
  <c r="E14" i="2"/>
  <c r="F14" i="2" s="1"/>
  <c r="G14" i="2" s="1"/>
  <c r="E12" i="2"/>
  <c r="E10" i="2"/>
  <c r="F10" i="2" s="1"/>
  <c r="G10" i="2" s="1"/>
  <c r="E8" i="2"/>
  <c r="F8" i="2" s="1"/>
  <c r="G8" i="2" s="1"/>
  <c r="E33" i="2"/>
  <c r="E31" i="2"/>
  <c r="C22" i="1"/>
  <c r="D22" i="1" s="1"/>
  <c r="C24" i="1"/>
  <c r="C23" i="1" s="1"/>
  <c r="C25" i="1"/>
  <c r="D25" i="1" s="1"/>
  <c r="C21" i="1"/>
  <c r="C20" i="1" s="1"/>
  <c r="D250" i="3"/>
  <c r="E250" i="3" s="1"/>
  <c r="D254" i="3"/>
  <c r="E254" i="3" s="1"/>
  <c r="D257" i="3"/>
  <c r="E257" i="3" s="1"/>
  <c r="D260" i="3"/>
  <c r="E260" i="3" s="1"/>
  <c r="D249" i="3"/>
  <c r="E249" i="3" s="1"/>
  <c r="D235" i="3"/>
  <c r="E235" i="3" s="1"/>
  <c r="D238" i="3"/>
  <c r="E238" i="3" s="1"/>
  <c r="D241" i="3"/>
  <c r="E241" i="3" s="1"/>
  <c r="D220" i="3"/>
  <c r="E220" i="3" s="1"/>
  <c r="D223" i="3"/>
  <c r="E223" i="3" s="1"/>
  <c r="D226" i="3"/>
  <c r="E226" i="3" s="1"/>
  <c r="D230" i="3"/>
  <c r="E230" i="3" s="1"/>
  <c r="D233" i="3"/>
  <c r="E233" i="3" s="1"/>
  <c r="D211" i="3"/>
  <c r="E211" i="3" s="1"/>
  <c r="D212" i="3"/>
  <c r="E212" i="3" s="1"/>
  <c r="D215" i="3"/>
  <c r="E215" i="3" s="1"/>
  <c r="D216" i="3"/>
  <c r="E216" i="3" s="1"/>
  <c r="D208" i="3"/>
  <c r="E208" i="3" s="1"/>
  <c r="D188" i="3"/>
  <c r="E188" i="3" s="1"/>
  <c r="D192" i="3"/>
  <c r="E192" i="3" s="1"/>
  <c r="D196" i="3"/>
  <c r="E196" i="3" s="1"/>
  <c r="D200" i="3"/>
  <c r="E200" i="3" s="1"/>
  <c r="D160" i="3"/>
  <c r="E160" i="3" s="1"/>
  <c r="D163" i="3"/>
  <c r="E163" i="3" s="1"/>
  <c r="D166" i="3"/>
  <c r="E166" i="3" s="1"/>
  <c r="D168" i="3"/>
  <c r="E168" i="3" s="1"/>
  <c r="D172" i="3"/>
  <c r="E172" i="3" s="1"/>
  <c r="D176" i="3"/>
  <c r="E176" i="3" s="1"/>
  <c r="D180" i="3"/>
  <c r="E180" i="3" s="1"/>
  <c r="D184" i="3"/>
  <c r="E184" i="3" s="1"/>
  <c r="D135" i="3"/>
  <c r="E135" i="3" s="1"/>
  <c r="D139" i="3"/>
  <c r="E139" i="3" s="1"/>
  <c r="D140" i="3"/>
  <c r="E140" i="3" s="1"/>
  <c r="D142" i="3"/>
  <c r="E142" i="3" s="1"/>
  <c r="D155" i="3"/>
  <c r="E155" i="3" s="1"/>
  <c r="E154" i="3" s="1"/>
  <c r="E153" i="3" s="1"/>
  <c r="E152" i="3" s="1"/>
  <c r="D123" i="3"/>
  <c r="E123" i="3" s="1"/>
  <c r="D126" i="3"/>
  <c r="E126" i="3" s="1"/>
  <c r="D130" i="3"/>
  <c r="E130" i="3" s="1"/>
  <c r="D98" i="3"/>
  <c r="E98" i="3" s="1"/>
  <c r="D101" i="3"/>
  <c r="E101" i="3" s="1"/>
  <c r="D104" i="3"/>
  <c r="E104" i="3" s="1"/>
  <c r="D107" i="3"/>
  <c r="E107" i="3" s="1"/>
  <c r="D111" i="3"/>
  <c r="E111" i="3" s="1"/>
  <c r="D112" i="3"/>
  <c r="E112" i="3" s="1"/>
  <c r="D115" i="3"/>
  <c r="E115" i="3" s="1"/>
  <c r="D118" i="3"/>
  <c r="E118" i="3" s="1"/>
  <c r="D74" i="3"/>
  <c r="E74" i="3" s="1"/>
  <c r="D77" i="3"/>
  <c r="E77" i="3" s="1"/>
  <c r="D80" i="3"/>
  <c r="E80" i="3" s="1"/>
  <c r="D82" i="3"/>
  <c r="E82" i="3" s="1"/>
  <c r="D85" i="3"/>
  <c r="E85" i="3" s="1"/>
  <c r="D89" i="3"/>
  <c r="E89" i="3" s="1"/>
  <c r="D91" i="3"/>
  <c r="E91" i="3" s="1"/>
  <c r="D94" i="3"/>
  <c r="E94" i="3" s="1"/>
  <c r="D51" i="3"/>
  <c r="E51" i="3" s="1"/>
  <c r="D54" i="3"/>
  <c r="E54" i="3" s="1"/>
  <c r="D58" i="3"/>
  <c r="E58" i="3" s="1"/>
  <c r="D60" i="3"/>
  <c r="E60" i="3" s="1"/>
  <c r="D63" i="3"/>
  <c r="E63" i="3" s="1"/>
  <c r="D67" i="3"/>
  <c r="E67" i="3" s="1"/>
  <c r="D70" i="3"/>
  <c r="E70" i="3" s="1"/>
  <c r="D38" i="3"/>
  <c r="E38" i="3" s="1"/>
  <c r="D41" i="3"/>
  <c r="E41" i="3" s="1"/>
  <c r="D44" i="3"/>
  <c r="E44" i="3" s="1"/>
  <c r="D47" i="3"/>
  <c r="E47" i="3" s="1"/>
  <c r="D22" i="3"/>
  <c r="E22" i="3" s="1"/>
  <c r="D23" i="3"/>
  <c r="E23" i="3" s="1"/>
  <c r="D24" i="3"/>
  <c r="E24" i="3" s="1"/>
  <c r="D27" i="3"/>
  <c r="E27" i="3" s="1"/>
  <c r="D30" i="3"/>
  <c r="E30" i="3" s="1"/>
  <c r="D33" i="3"/>
  <c r="E33" i="3" s="1"/>
  <c r="D18" i="3"/>
  <c r="E18" i="3" s="1"/>
  <c r="D15" i="3"/>
  <c r="E15" i="3" s="1"/>
  <c r="C259" i="3"/>
  <c r="C258" i="3" s="1"/>
  <c r="C240" i="3"/>
  <c r="C237" i="3"/>
  <c r="C236" i="3" s="1"/>
  <c r="C234" i="3"/>
  <c r="C225" i="3"/>
  <c r="C224" i="3" s="1"/>
  <c r="C214" i="3"/>
  <c r="C213" i="3" s="1"/>
  <c r="D213" i="3" s="1"/>
  <c r="E213" i="3" s="1"/>
  <c r="C159" i="3"/>
  <c r="C158" i="3" s="1"/>
  <c r="C162" i="3"/>
  <c r="C167" i="3"/>
  <c r="D167" i="3" s="1"/>
  <c r="E167" i="3" s="1"/>
  <c r="C154" i="3"/>
  <c r="C148" i="3"/>
  <c r="D148" i="3" s="1"/>
  <c r="C141" i="3"/>
  <c r="C138" i="3"/>
  <c r="C134" i="3"/>
  <c r="E134" i="3" s="1"/>
  <c r="C114" i="3"/>
  <c r="C113" i="3" s="1"/>
  <c r="E113" i="3" s="1"/>
  <c r="C110" i="3"/>
  <c r="E110" i="3" s="1"/>
  <c r="C88" i="3"/>
  <c r="E88" i="3" s="1"/>
  <c r="C90" i="3"/>
  <c r="D90" i="3" s="1"/>
  <c r="C76" i="3"/>
  <c r="C75" i="3" s="1"/>
  <c r="D75" i="3" s="1"/>
  <c r="C81" i="3"/>
  <c r="E81" i="3" s="1"/>
  <c r="C57" i="3"/>
  <c r="E57" i="3" s="1"/>
  <c r="C59" i="3"/>
  <c r="E59" i="3" s="1"/>
  <c r="C43" i="3"/>
  <c r="C42" i="3" s="1"/>
  <c r="D42" i="3" s="1"/>
  <c r="C40" i="3"/>
  <c r="C39" i="3" s="1"/>
  <c r="E39" i="3" s="1"/>
  <c r="C32" i="3"/>
  <c r="C31" i="3" s="1"/>
  <c r="E31" i="3" s="1"/>
  <c r="C26" i="3"/>
  <c r="C25" i="3" s="1"/>
  <c r="D25" i="3" s="1"/>
  <c r="C66" i="3"/>
  <c r="E66" i="3" s="1"/>
  <c r="C26" i="1" l="1"/>
  <c r="E148" i="3"/>
  <c r="D154" i="3"/>
  <c r="D153" i="3" s="1"/>
  <c r="D152" i="3" s="1"/>
  <c r="D21" i="1"/>
  <c r="D20" i="1" s="1"/>
  <c r="D26" i="1" s="1"/>
  <c r="D24" i="1"/>
  <c r="D23" i="1" s="1"/>
  <c r="F64" i="2"/>
  <c r="G64" i="2" s="1"/>
  <c r="E7" i="2"/>
  <c r="E40" i="2"/>
  <c r="F40" i="2" s="1"/>
  <c r="G40" i="2" s="1"/>
  <c r="E84" i="2"/>
  <c r="F84" i="2" s="1"/>
  <c r="G84" i="2" s="1"/>
  <c r="E30" i="2"/>
  <c r="E35" i="2" s="1"/>
  <c r="E21" i="2"/>
  <c r="F21" i="2" s="1"/>
  <c r="G21" i="2" s="1"/>
  <c r="D113" i="3"/>
  <c r="C239" i="3"/>
  <c r="D114" i="3"/>
  <c r="D26" i="3"/>
  <c r="D59" i="3"/>
  <c r="E76" i="3"/>
  <c r="D225" i="3"/>
  <c r="E225" i="3" s="1"/>
  <c r="E90" i="3"/>
  <c r="D31" i="3"/>
  <c r="E25" i="3"/>
  <c r="E42" i="3"/>
  <c r="E114" i="3"/>
  <c r="D158" i="3"/>
  <c r="E32" i="3"/>
  <c r="D66" i="3"/>
  <c r="D81" i="3"/>
  <c r="D234" i="3"/>
  <c r="E234" i="3" s="1"/>
  <c r="D162" i="3"/>
  <c r="E162" i="3" s="1"/>
  <c r="D43" i="3"/>
  <c r="D39" i="3"/>
  <c r="D57" i="3"/>
  <c r="D88" i="3"/>
  <c r="D76" i="3"/>
  <c r="D138" i="3"/>
  <c r="E138" i="3" s="1"/>
  <c r="D134" i="3"/>
  <c r="D224" i="3"/>
  <c r="E224" i="3" s="1"/>
  <c r="D237" i="3"/>
  <c r="E237" i="3" s="1"/>
  <c r="E40" i="3"/>
  <c r="E75" i="3"/>
  <c r="D40" i="3"/>
  <c r="D258" i="3"/>
  <c r="E258" i="3" s="1"/>
  <c r="D32" i="3"/>
  <c r="D110" i="3"/>
  <c r="D259" i="3"/>
  <c r="E259" i="3" s="1"/>
  <c r="D141" i="3"/>
  <c r="E141" i="3" s="1"/>
  <c r="D159" i="3"/>
  <c r="E159" i="3" s="1"/>
  <c r="D214" i="3"/>
  <c r="E214" i="3" s="1"/>
  <c r="D240" i="3"/>
  <c r="E240" i="3" s="1"/>
  <c r="D236" i="3"/>
  <c r="E236" i="3" s="1"/>
  <c r="E26" i="3"/>
  <c r="E43" i="3"/>
  <c r="C87" i="3"/>
  <c r="C137" i="3"/>
  <c r="C56" i="3"/>
  <c r="E158" i="3" l="1"/>
  <c r="E26" i="2"/>
  <c r="F26" i="2" s="1"/>
  <c r="G26" i="2" s="1"/>
  <c r="F7" i="2"/>
  <c r="G7" i="2" s="1"/>
  <c r="E74" i="2"/>
  <c r="F74" i="2" s="1"/>
  <c r="G74" i="2" s="1"/>
  <c r="D239" i="3"/>
  <c r="E239" i="3" s="1"/>
  <c r="E87" i="3"/>
  <c r="D87" i="3"/>
  <c r="D137" i="3"/>
  <c r="E56" i="3"/>
  <c r="D56" i="3"/>
  <c r="G31" i="2"/>
  <c r="G33" i="2"/>
  <c r="F31" i="2"/>
  <c r="F33" i="2"/>
  <c r="C46" i="3"/>
  <c r="E14" i="3"/>
  <c r="E13" i="3" s="1"/>
  <c r="D14" i="3"/>
  <c r="D13" i="3" s="1"/>
  <c r="C125" i="3"/>
  <c r="C117" i="3"/>
  <c r="B23" i="1"/>
  <c r="B20" i="1"/>
  <c r="D136" i="3" l="1"/>
  <c r="E137" i="3"/>
  <c r="E136" i="3" s="1"/>
  <c r="C116" i="3"/>
  <c r="E117" i="3"/>
  <c r="D117" i="3"/>
  <c r="C45" i="3"/>
  <c r="D46" i="3"/>
  <c r="E46" i="3"/>
  <c r="C124" i="3"/>
  <c r="D125" i="3"/>
  <c r="E125" i="3"/>
  <c r="F30" i="2"/>
  <c r="F35" i="2" s="1"/>
  <c r="G30" i="2"/>
  <c r="G35" i="2" s="1"/>
  <c r="B26" i="1"/>
  <c r="C29" i="3"/>
  <c r="C253" i="3"/>
  <c r="C256" i="3"/>
  <c r="C248" i="3"/>
  <c r="C187" i="3"/>
  <c r="C229" i="3"/>
  <c r="C232" i="3"/>
  <c r="C219" i="3"/>
  <c r="C222" i="3"/>
  <c r="C207" i="3"/>
  <c r="C210" i="3"/>
  <c r="C199" i="3"/>
  <c r="C195" i="3"/>
  <c r="C191" i="3"/>
  <c r="C186" i="3"/>
  <c r="C183" i="3"/>
  <c r="C179" i="3"/>
  <c r="D179" i="3" s="1"/>
  <c r="E179" i="3" s="1"/>
  <c r="C175" i="3"/>
  <c r="C171" i="3"/>
  <c r="C165" i="3"/>
  <c r="C161" i="3"/>
  <c r="C153" i="3"/>
  <c r="C145" i="3"/>
  <c r="C150" i="3"/>
  <c r="D150" i="3" s="1"/>
  <c r="C136" i="3"/>
  <c r="C133" i="3"/>
  <c r="C129" i="3"/>
  <c r="C122" i="3"/>
  <c r="C97" i="3"/>
  <c r="C100" i="3"/>
  <c r="C103" i="3"/>
  <c r="C106" i="3"/>
  <c r="C93" i="3"/>
  <c r="C84" i="3"/>
  <c r="C79" i="3"/>
  <c r="C73" i="3"/>
  <c r="C69" i="3"/>
  <c r="C65" i="3"/>
  <c r="C62" i="3"/>
  <c r="C53" i="3"/>
  <c r="C50" i="3"/>
  <c r="C37" i="3"/>
  <c r="C21" i="3"/>
  <c r="C28" i="3"/>
  <c r="C14" i="3"/>
  <c r="C17" i="3"/>
  <c r="E150" i="3" l="1"/>
  <c r="E147" i="3" s="1"/>
  <c r="D147" i="3"/>
  <c r="B42" i="1"/>
  <c r="D42" i="1"/>
  <c r="C42" i="1"/>
  <c r="C16" i="3"/>
  <c r="E17" i="3"/>
  <c r="D17" i="3"/>
  <c r="C36" i="3"/>
  <c r="D37" i="3"/>
  <c r="E37" i="3"/>
  <c r="E65" i="3"/>
  <c r="D65" i="3"/>
  <c r="C83" i="3"/>
  <c r="E84" i="3"/>
  <c r="D84" i="3"/>
  <c r="C99" i="3"/>
  <c r="E100" i="3"/>
  <c r="D100" i="3"/>
  <c r="C132" i="3"/>
  <c r="D133" i="3"/>
  <c r="D132" i="3" s="1"/>
  <c r="E133" i="3"/>
  <c r="E132" i="3" s="1"/>
  <c r="C152" i="3"/>
  <c r="D175" i="3"/>
  <c r="E175" i="3" s="1"/>
  <c r="C190" i="3"/>
  <c r="D191" i="3"/>
  <c r="E191" i="3" s="1"/>
  <c r="C206" i="3"/>
  <c r="D207" i="3"/>
  <c r="E207" i="3" s="1"/>
  <c r="C228" i="3"/>
  <c r="D229" i="3"/>
  <c r="E229" i="3" s="1"/>
  <c r="C252" i="3"/>
  <c r="D253" i="3"/>
  <c r="E253" i="3" s="1"/>
  <c r="C20" i="3"/>
  <c r="D21" i="3"/>
  <c r="E21" i="3"/>
  <c r="C61" i="3"/>
  <c r="E62" i="3"/>
  <c r="D62" i="3"/>
  <c r="D79" i="3"/>
  <c r="E79" i="3"/>
  <c r="C102" i="3"/>
  <c r="E103" i="3"/>
  <c r="D103" i="3"/>
  <c r="C128" i="3"/>
  <c r="D129" i="3"/>
  <c r="E129" i="3"/>
  <c r="C144" i="3"/>
  <c r="C143" i="3" s="1"/>
  <c r="D145" i="3"/>
  <c r="C170" i="3"/>
  <c r="D171" i="3"/>
  <c r="E171" i="3" s="1"/>
  <c r="C185" i="3"/>
  <c r="D186" i="3"/>
  <c r="C209" i="3"/>
  <c r="D210" i="3"/>
  <c r="E210" i="3" s="1"/>
  <c r="C231" i="3"/>
  <c r="D232" i="3"/>
  <c r="E232" i="3" s="1"/>
  <c r="C255" i="3"/>
  <c r="D256" i="3"/>
  <c r="E256" i="3" s="1"/>
  <c r="D124" i="3"/>
  <c r="E124" i="3"/>
  <c r="E28" i="3"/>
  <c r="D28" i="3"/>
  <c r="C52" i="3"/>
  <c r="D53" i="3"/>
  <c r="E53" i="3"/>
  <c r="E73" i="3"/>
  <c r="D73" i="3"/>
  <c r="C105" i="3"/>
  <c r="E106" i="3"/>
  <c r="D106" i="3"/>
  <c r="E122" i="3"/>
  <c r="D122" i="3"/>
  <c r="C147" i="3"/>
  <c r="C164" i="3"/>
  <c r="C157" i="3" s="1"/>
  <c r="D165" i="3"/>
  <c r="E165" i="3" s="1"/>
  <c r="C182" i="3"/>
  <c r="D183" i="3"/>
  <c r="E183" i="3" s="1"/>
  <c r="C198" i="3"/>
  <c r="D199" i="3"/>
  <c r="E199" i="3" s="1"/>
  <c r="C218" i="3"/>
  <c r="D219" i="3"/>
  <c r="E219" i="3" s="1"/>
  <c r="C247" i="3"/>
  <c r="D248" i="3"/>
  <c r="E248" i="3" s="1"/>
  <c r="D45" i="3"/>
  <c r="E45" i="3"/>
  <c r="E50" i="3"/>
  <c r="D50" i="3"/>
  <c r="E69" i="3"/>
  <c r="D69" i="3"/>
  <c r="C92" i="3"/>
  <c r="D93" i="3"/>
  <c r="E93" i="3"/>
  <c r="E97" i="3"/>
  <c r="D97" i="3"/>
  <c r="D161" i="3"/>
  <c r="C178" i="3"/>
  <c r="D178" i="3" s="1"/>
  <c r="C194" i="3"/>
  <c r="D195" i="3"/>
  <c r="E195" i="3" s="1"/>
  <c r="C221" i="3"/>
  <c r="D222" i="3"/>
  <c r="E222" i="3" s="1"/>
  <c r="D187" i="3"/>
  <c r="E187" i="3" s="1"/>
  <c r="D29" i="3"/>
  <c r="E29" i="3"/>
  <c r="E116" i="3"/>
  <c r="D116" i="3"/>
  <c r="C121" i="3"/>
  <c r="C49" i="3"/>
  <c r="C68" i="3"/>
  <c r="C109" i="3"/>
  <c r="C72" i="3"/>
  <c r="C96" i="3"/>
  <c r="C13" i="3"/>
  <c r="C174" i="3"/>
  <c r="D174" i="3" s="1"/>
  <c r="C78" i="3"/>
  <c r="E178" i="3" l="1"/>
  <c r="E177" i="3" s="1"/>
  <c r="D177" i="3"/>
  <c r="D144" i="3"/>
  <c r="D143" i="3" s="1"/>
  <c r="E145" i="3"/>
  <c r="E144" i="3" s="1"/>
  <c r="E143" i="3" s="1"/>
  <c r="E161" i="3"/>
  <c r="D185" i="3"/>
  <c r="E186" i="3"/>
  <c r="E185" i="3" s="1"/>
  <c r="D173" i="3"/>
  <c r="E174" i="3"/>
  <c r="E173" i="3" s="1"/>
  <c r="D64" i="3"/>
  <c r="C11" i="3"/>
  <c r="C95" i="3"/>
  <c r="E96" i="3"/>
  <c r="D96" i="3"/>
  <c r="C48" i="3"/>
  <c r="E49" i="3"/>
  <c r="D49" i="3"/>
  <c r="C177" i="3"/>
  <c r="D209" i="3"/>
  <c r="E209" i="3" s="1"/>
  <c r="C55" i="3"/>
  <c r="E61" i="3"/>
  <c r="E55" i="3" s="1"/>
  <c r="D61" i="3"/>
  <c r="D55" i="3" s="1"/>
  <c r="C205" i="3"/>
  <c r="D206" i="3"/>
  <c r="C64" i="3"/>
  <c r="E68" i="3"/>
  <c r="E64" i="3" s="1"/>
  <c r="D68" i="3"/>
  <c r="D52" i="3"/>
  <c r="E52" i="3"/>
  <c r="E102" i="3"/>
  <c r="D102" i="3"/>
  <c r="D20" i="3"/>
  <c r="D19" i="3" s="1"/>
  <c r="E20" i="3"/>
  <c r="E19" i="3" s="1"/>
  <c r="C189" i="3"/>
  <c r="D190" i="3"/>
  <c r="C108" i="3"/>
  <c r="D109" i="3"/>
  <c r="D108" i="3" s="1"/>
  <c r="E109" i="3"/>
  <c r="E108" i="3" s="1"/>
  <c r="D221" i="3"/>
  <c r="E221" i="3" s="1"/>
  <c r="C246" i="3"/>
  <c r="D247" i="3"/>
  <c r="E247" i="3" s="1"/>
  <c r="D164" i="3"/>
  <c r="E164" i="3" s="1"/>
  <c r="E105" i="3"/>
  <c r="D105" i="3"/>
  <c r="D255" i="3"/>
  <c r="E255" i="3" s="1"/>
  <c r="C169" i="3"/>
  <c r="D170" i="3"/>
  <c r="D252" i="3"/>
  <c r="E252" i="3" s="1"/>
  <c r="C251" i="3"/>
  <c r="E99" i="3"/>
  <c r="D99" i="3"/>
  <c r="E72" i="3"/>
  <c r="D72" i="3"/>
  <c r="C120" i="3"/>
  <c r="D121" i="3"/>
  <c r="D120" i="3" s="1"/>
  <c r="D119" i="3" s="1"/>
  <c r="E121" i="3"/>
  <c r="E120" i="3" s="1"/>
  <c r="E119" i="3" s="1"/>
  <c r="C193" i="3"/>
  <c r="D194" i="3"/>
  <c r="E194" i="3" s="1"/>
  <c r="C86" i="3"/>
  <c r="E92" i="3"/>
  <c r="E86" i="3" s="1"/>
  <c r="D92" i="3"/>
  <c r="D86" i="3" s="1"/>
  <c r="D218" i="3"/>
  <c r="D231" i="3"/>
  <c r="E231" i="3" s="1"/>
  <c r="C227" i="3"/>
  <c r="D228" i="3"/>
  <c r="E228" i="3" s="1"/>
  <c r="D83" i="3"/>
  <c r="E83" i="3"/>
  <c r="E16" i="3"/>
  <c r="E11" i="3" s="1"/>
  <c r="D16" i="3"/>
  <c r="D11" i="3" s="1"/>
  <c r="C19" i="3"/>
  <c r="C10" i="3" s="1"/>
  <c r="C217" i="3"/>
  <c r="C173" i="3"/>
  <c r="C197" i="3"/>
  <c r="D198" i="3"/>
  <c r="E198" i="3" s="1"/>
  <c r="C127" i="3"/>
  <c r="E128" i="3"/>
  <c r="E127" i="3" s="1"/>
  <c r="D128" i="3"/>
  <c r="D127" i="3" s="1"/>
  <c r="C181" i="3"/>
  <c r="D182" i="3"/>
  <c r="E78" i="3"/>
  <c r="D78" i="3"/>
  <c r="C35" i="3"/>
  <c r="E36" i="3"/>
  <c r="E35" i="3" s="1"/>
  <c r="D36" i="3"/>
  <c r="D35" i="3" s="1"/>
  <c r="C71" i="3"/>
  <c r="D48" i="3" l="1"/>
  <c r="D157" i="3"/>
  <c r="E71" i="3"/>
  <c r="E48" i="3"/>
  <c r="E157" i="3"/>
  <c r="D181" i="3"/>
  <c r="E182" i="3"/>
  <c r="E181" i="3" s="1"/>
  <c r="E218" i="3"/>
  <c r="E217" i="3" s="1"/>
  <c r="D217" i="3"/>
  <c r="D95" i="3"/>
  <c r="E95" i="3"/>
  <c r="E34" i="3" s="1"/>
  <c r="D34" i="3"/>
  <c r="E206" i="3"/>
  <c r="E205" i="3" s="1"/>
  <c r="D205" i="3"/>
  <c r="D71" i="3"/>
  <c r="E170" i="3"/>
  <c r="E169" i="3" s="1"/>
  <c r="D169" i="3"/>
  <c r="D189" i="3"/>
  <c r="E190" i="3"/>
  <c r="E189" i="3" s="1"/>
  <c r="C131" i="3"/>
  <c r="D131" i="3" s="1"/>
  <c r="C245" i="3"/>
  <c r="E245" i="3" s="1"/>
  <c r="E243" i="3" s="1"/>
  <c r="C204" i="3"/>
  <c r="E204" i="3" s="1"/>
  <c r="E202" i="3" s="1"/>
  <c r="C243" i="3"/>
  <c r="D197" i="3"/>
  <c r="E197" i="3" s="1"/>
  <c r="D227" i="3"/>
  <c r="E227" i="3" s="1"/>
  <c r="E246" i="3"/>
  <c r="D246" i="3"/>
  <c r="D193" i="3"/>
  <c r="E193" i="3" s="1"/>
  <c r="D251" i="3"/>
  <c r="E251" i="3" s="1"/>
  <c r="C34" i="3"/>
  <c r="D10" i="3"/>
  <c r="E10" i="3"/>
  <c r="C119" i="3"/>
  <c r="D204" i="3" l="1"/>
  <c r="D202" i="3" s="1"/>
  <c r="C202" i="3"/>
  <c r="D245" i="3"/>
  <c r="D243" i="3" s="1"/>
  <c r="E131" i="3"/>
  <c r="C7" i="3"/>
  <c r="C5" i="3" s="1"/>
  <c r="D7" i="3" l="1"/>
  <c r="D5" i="3" s="1"/>
  <c r="E7" i="3"/>
  <c r="E5" i="3" s="1"/>
</calcChain>
</file>

<file path=xl/sharedStrings.xml><?xml version="1.0" encoding="utf-8"?>
<sst xmlns="http://schemas.openxmlformats.org/spreadsheetml/2006/main" count="475" uniqueCount="209">
  <si>
    <t>A) SAŽETAK RAČUNA PRIHODA I RASHODA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</si>
  <si>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</si>
  <si>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</si>
  <si>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</si>
  <si>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</si>
  <si>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</si>
  <si>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</si>
  <si>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</si>
  <si>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</si>
  <si>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</si>
  <si>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</si>
  <si>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</si>
  <si>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</si>
  <si>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</si>
  <si>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</si>
  <si>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</si>
  <si>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</si>
  <si>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</si>
  <si>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</si>
  <si>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</si>
  <si>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</si>
  <si>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</si>
  <si>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</si>
  <si>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</si>
  <si>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</si>
  <si>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</si>
  <si>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</si>
  <si>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</si>
  <si>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</si>
  <si>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</si>
  <si>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</si>
  <si>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</si>
  <si>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</si>
  <si>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</si>
  <si>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</si>
  <si>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</si>
  <si>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</si>
  <si>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</si>
  <si>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</si>
  <si>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</si>
  <si>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</si>
  <si>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</si>
  <si>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</si>
  <si>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</si>
  <si>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</si>
  <si>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</si>
  <si>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</si>
  <si>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</si>
  <si>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</si>
  <si>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</si>
  <si>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</si>
  <si>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</si>
  <si>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</si>
  <si>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</si>
  <si>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</si>
  <si>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</si>
  <si>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</si>
  <si>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</si>
  <si>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</si>
  <si>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</si>
  <si>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</si>
  <si>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</si>
  <si>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</si>
  <si>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</si>
  <si>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</si>
  <si>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</si>
  <si>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</si>
  <si>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</si>
  <si>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</si>
  <si>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</si>
  <si>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</si>
  <si>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</si>
  <si>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</si>
  <si>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</si>
  <si>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</si>
  <si>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</si>
  <si>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</si>
  <si>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</si>
  <si>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</si>
  <si>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</si>
  <si>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</si>
  <si>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</si>
  <si>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</si>
  <si>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</si>
  <si>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</si>
  <si>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</si>
  <si>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</si>
  <si>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</si>
  <si>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</si>
  <si>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</si>
  <si>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</si>
  <si>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</si>
  <si>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vjerske zajednice Župe Postira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</si>
  <si>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</si>
  <si>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</si>
  <si>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</si>
  <si>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</si>
  <si>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</si>
  <si>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</si>
  <si>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</si>
  <si>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</si>
  <si>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</si>
  <si>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</si>
  <si>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</si>
  <si>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</si>
  <si>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</si>
  <si>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</si>
  <si>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</si>
  <si>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</si>
  <si>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</si>
  <si>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</si>
  <si>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</si>
  <si>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</si>
  <si>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</si>
  <si>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</si>
  <si>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</si>
  <si>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</si>
  <si>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</si>
  <si>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</si>
  <si>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</si>
  <si>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</si>
  <si>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</si>
  <si>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</si>
  <si>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</si>
  <si>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</si>
  <si>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</si>
  <si>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</si>
  <si>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</si>
  <si>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</si>
  <si>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</si>
  <si>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</si>
  <si>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</si>
  <si>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</si>
  <si>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</si>
  <si>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</si>
  <si>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</si>
  <si>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</si>
  <si>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</si>
  <si>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</si>
  <si>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</si>
  <si>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</si>
  <si>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</si>
  <si>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</si>
  <si>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</si>
  <si>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</si>
  <si>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</si>
  <si>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</si>
  <si>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</si>
  <si>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</si>
  <si>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</si>
  <si>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</si>
  <si>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</si>
  <si>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</si>
  <si>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</si>
  <si>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</si>
  <si>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</si>
  <si>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</si>
  <si>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</si>
  <si>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</si>
  <si>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</si>
  <si>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</si>
  <si>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</si>
  <si>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</si>
  <si>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</si>
  <si>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</si>
  <si>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</si>
  <si>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</si>
  <si>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</si>
  <si>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</si>
  <si>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</si>
  <si>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</si>
  <si>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</si>
  <si>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</si>
  <si>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</si>
  <si>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</si>
  <si>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</si>
  <si>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</si>
  <si>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</si>
  <si>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</si>
  <si>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</si>
  <si>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</si>
  <si>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 xml:space="preserve">                                                                                                      Predsjednik Općinskog vijeća općine Postira</t>
  </si>
  <si>
    <t xml:space="preserve">                                                                                                               Toni Glavinić v.r.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</si>
  <si>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</si>
  <si>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</si>
  <si>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</si>
  <si>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>Na temelju Zakona o proračunu NN 87/08,136/12,15/15 i 144/21, kao i članka 32 Statuta općine Postira 3/13,6/13,5/20 i 5/21,</t>
  </si>
  <si>
    <t xml:space="preserve">                                                                  Članak 1.</t>
  </si>
  <si>
    <t>Općinsko vijeće općine Postira, na svojoj _________________________., donosi:</t>
  </si>
  <si>
    <t>Procjena za 2026.</t>
  </si>
  <si>
    <t>Projekcija za 2026.</t>
  </si>
  <si>
    <t>Pomoći unutaropće države</t>
  </si>
  <si>
    <t>Opći prihodii primici</t>
  </si>
  <si>
    <t>Rashodi za dodatna ulaganja na nef.imov.</t>
  </si>
  <si>
    <t>Akt. 103010</t>
  </si>
  <si>
    <t>Pogrebne usluge</t>
  </si>
  <si>
    <t>KLASA:</t>
  </si>
  <si>
    <t>URBROJ:</t>
  </si>
  <si>
    <t>Prijedlog plana za 2025.</t>
  </si>
  <si>
    <t>Procjena za 2027.</t>
  </si>
  <si>
    <t>Plan za 2025.</t>
  </si>
  <si>
    <t>Projekcija za 2027.</t>
  </si>
  <si>
    <t xml:space="preserve">                                             PRIJEDLOG PRORAČUNA  OPĆINE  POSTIRA ZA 2025.god. </t>
  </si>
  <si>
    <t xml:space="preserve">                                                     I PROJEKCIJE ZA 2026.g. i 2027.g.</t>
  </si>
  <si>
    <t>Plan proračuna za 2025.</t>
  </si>
  <si>
    <t>Projekcija .plana za 2026.</t>
  </si>
  <si>
    <t>Projekcija plana za 2027.</t>
  </si>
  <si>
    <t xml:space="preserve">Proračun općine Postira za 2025.g. kao i projekcije za 2026.g. i 2027.g. stupaju na snagu danom objave u Službenom glasniku općine </t>
  </si>
  <si>
    <t>Postira, a primjenjuje se od 01.01.2025.god.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</si>
</sst>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0" fontId="2" fillId="0" borderId="1" xfId="0" applyNumberFormat="1" applyFont="1" applyBorder="1"/>
    <xf numFmtId="0" fontId="8" fillId="0" borderId="1" xfId="0" applyFont="1" applyBorder="1"/>
    <xf numFmtId="0" fontId="3" fillId="0" borderId="6" xfId="0" applyFont="1" applyBorder="1" applyAlignment="1">
      <alignment wrapText="1"/>
    </xf>
    <xf numFmtId="4" fontId="2" fillId="2" borderId="1" xfId="0" applyNumberFormat="1" applyFont="1" applyFill="1" applyBorder="1"/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2" fillId="4" borderId="1" xfId="0" applyNumberFormat="1" applyFont="1" applyFill="1" applyBorder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4" fontId="2" fillId="2" borderId="3" xfId="0" applyNumberFormat="1" applyFont="1" applyFill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7" borderId="12" xfId="0" applyNumberFormat="1" applyFill="1" applyBorder="1"/>
    <xf numFmtId="4" fontId="5" fillId="7" borderId="0" xfId="0" applyNumberFormat="1" applyFont="1" applyFill="1" applyAlignment="1">
      <alignment horizontal="right" vertical="top" wrapText="1"/>
    </xf>
    <xf numFmtId="0" fontId="1" fillId="0" borderId="6" xfId="0" applyFont="1" applyBorder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4" fontId="8" fillId="7" borderId="1" xfId="0" applyNumberFormat="1" applyFont="1" applyFill="1" applyBorder="1"/>
    <xf numFmtId="0" fontId="9" fillId="5" borderId="1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40" fontId="1" fillId="3" borderId="1" xfId="0" applyNumberFormat="1" applyFont="1" applyFill="1" applyBorder="1"/>
    <xf numFmtId="40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" fontId="2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8" fillId="4" borderId="1" xfId="0" applyNumberFormat="1" applyFont="1" applyFill="1" applyBorder="1" applyAlignment="1">
      <alignment horizontal="center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0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7" borderId="1" xfId="0" applyFont="1" applyFill="1" applyBorder="1" applyAlignment="1">
      <alignment vertical="center"/>
    </xf>
    <xf numFmtId="4" fontId="8" fillId="0" borderId="1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>
      <selection activeCell="I35" sqref="I35"/>
    </sheetView>
  </sheetViews>
  <sheetFormatPr defaultRowHeight="15" x14ac:dyDescent="0.25"/>
  <cols>
    <col min="1" max="1" width="30.7109375" customWidth="1"/>
    <col min="2" max="4" width="20.7109375" customWidth="1"/>
    <col min="5" max="5" width="7.140625" customWidth="1"/>
    <col min="7" max="7" width="6.85546875" customWidth="1"/>
    <col min="8" max="8" width="10.7109375" customWidth="1"/>
    <col min="9" max="9" width="10.5703125" customWidth="1"/>
  </cols>
  <sheetData>
    <row r="1" spans="1:3" x14ac:dyDescent="0.25">
      <c r="A1" t="s">
        <v>186</v>
      </c>
    </row>
    <row r="2" spans="1:3" x14ac:dyDescent="0.25">
      <c r="A2" t="s">
        <v>188</v>
      </c>
    </row>
    <row r="5" spans="1:3" ht="15.75" x14ac:dyDescent="0.25">
      <c r="A5" s="32" t="s">
        <v>202</v>
      </c>
      <c r="B5" s="32"/>
      <c r="C5" s="32"/>
    </row>
    <row r="6" spans="1:3" ht="15.75" x14ac:dyDescent="0.25">
      <c r="A6" s="32" t="s">
        <v>203</v>
      </c>
      <c r="B6" s="32"/>
      <c r="C6" s="32"/>
    </row>
    <row r="7" spans="1:3" ht="15.75" x14ac:dyDescent="0.25">
      <c r="A7" s="32"/>
      <c r="B7" s="32"/>
      <c r="C7" s="32"/>
    </row>
    <row r="8" spans="1:3" ht="15.75" x14ac:dyDescent="0.25">
      <c r="A8" s="32" t="s">
        <v>187</v>
      </c>
      <c r="B8" s="32"/>
      <c r="C8" s="32"/>
    </row>
    <row r="9" spans="1:3" ht="15.75" x14ac:dyDescent="0.25">
      <c r="A9" s="32"/>
      <c r="B9" s="32"/>
      <c r="C9" s="32"/>
    </row>
    <row r="10" spans="1:3" ht="15.75" x14ac:dyDescent="0.25">
      <c r="A10" s="124" t="s">
        <v>183</v>
      </c>
      <c r="B10" s="124"/>
      <c r="C10" s="124"/>
    </row>
    <row r="11" spans="1:3" ht="15.75" x14ac:dyDescent="0.25">
      <c r="A11" s="124" t="s">
        <v>184</v>
      </c>
      <c r="B11" s="124"/>
      <c r="C11" s="124"/>
    </row>
    <row r="12" spans="1:3" ht="15.75" x14ac:dyDescent="0.25">
      <c r="A12" s="32"/>
      <c r="B12" s="32"/>
      <c r="C12" s="32"/>
    </row>
    <row r="13" spans="1:3" ht="15.75" x14ac:dyDescent="0.25">
      <c r="A13" s="32" t="s">
        <v>185</v>
      </c>
      <c r="B13" s="32"/>
      <c r="C13" s="32"/>
    </row>
    <row r="14" spans="1:3" x14ac:dyDescent="0.25">
      <c r="B14" s="9"/>
    </row>
    <row r="15" spans="1:3" x14ac:dyDescent="0.25">
      <c r="B15" s="123" t="s">
        <v>16</v>
      </c>
    </row>
    <row r="16" spans="1:3" x14ac:dyDescent="0.25">
      <c r="B16" s="35"/>
    </row>
    <row r="17" spans="1:4" x14ac:dyDescent="0.25">
      <c r="B17" s="35"/>
    </row>
    <row r="18" spans="1:4" x14ac:dyDescent="0.25">
      <c r="A18" t="s">
        <v>0</v>
      </c>
    </row>
    <row r="19" spans="1:4" x14ac:dyDescent="0.25">
      <c r="A19" s="2"/>
      <c r="B19" s="3" t="s">
        <v>204</v>
      </c>
      <c r="C19" s="3" t="s">
        <v>205</v>
      </c>
      <c r="D19" s="3" t="s">
        <v>206</v>
      </c>
    </row>
    <row r="20" spans="1:4" x14ac:dyDescent="0.25">
      <c r="A20" s="5" t="s">
        <v>1</v>
      </c>
      <c r="B20" s="106">
        <f>SUM(B21:B22)</f>
        <v>2089382.4</v>
      </c>
      <c r="C20" s="106">
        <f>SUM(C21:C22)</f>
        <v>2193851.52</v>
      </c>
      <c r="D20" s="106">
        <f>SUM(D21:D22)</f>
        <v>2303544.0960000004</v>
      </c>
    </row>
    <row r="21" spans="1:4" x14ac:dyDescent="0.25">
      <c r="A21" s="2" t="s">
        <v>7</v>
      </c>
      <c r="B21" s="22">
        <v>2070839.4</v>
      </c>
      <c r="C21" s="22">
        <f>(B21*5%)+B21</f>
        <v>2174381.37</v>
      </c>
      <c r="D21" s="22">
        <f>(C21*5%)+C21</f>
        <v>2283100.4385000002</v>
      </c>
    </row>
    <row r="22" spans="1:4" x14ac:dyDescent="0.25">
      <c r="A22" s="2" t="s">
        <v>6</v>
      </c>
      <c r="B22" s="22">
        <v>18543</v>
      </c>
      <c r="C22" s="22">
        <f t="shared" ref="C22:C25" si="0">(B22*5%)+B22</f>
        <v>19470.150000000001</v>
      </c>
      <c r="D22" s="22">
        <f>(C22*5%)+C22</f>
        <v>20443.657500000001</v>
      </c>
    </row>
    <row r="23" spans="1:4" x14ac:dyDescent="0.25">
      <c r="A23" s="5" t="s">
        <v>3</v>
      </c>
      <c r="B23" s="106">
        <f>SUM(B24:B25)</f>
        <v>2109292.5</v>
      </c>
      <c r="C23" s="106">
        <f>SUM(C24:C25)</f>
        <v>2214757.125</v>
      </c>
      <c r="D23" s="106">
        <f>SUM(D24:D25)</f>
        <v>2325494.9812500002</v>
      </c>
    </row>
    <row r="24" spans="1:4" x14ac:dyDescent="0.25">
      <c r="A24" s="2" t="s">
        <v>4</v>
      </c>
      <c r="B24" s="22">
        <v>1298692.5</v>
      </c>
      <c r="C24" s="22">
        <f t="shared" si="0"/>
        <v>1363627.125</v>
      </c>
      <c r="D24" s="22">
        <f>(C24*5%)+C24</f>
        <v>1431808.48125</v>
      </c>
    </row>
    <row r="25" spans="1:4" x14ac:dyDescent="0.25">
      <c r="A25" s="2" t="s">
        <v>5</v>
      </c>
      <c r="B25" s="22">
        <v>810600</v>
      </c>
      <c r="C25" s="22">
        <f t="shared" si="0"/>
        <v>851130</v>
      </c>
      <c r="D25" s="22">
        <f>(C25*5%)+C25</f>
        <v>893686.5</v>
      </c>
    </row>
    <row r="26" spans="1:4" x14ac:dyDescent="0.25">
      <c r="A26" s="5" t="s">
        <v>8</v>
      </c>
      <c r="B26" s="106">
        <f>B20-B23</f>
        <v>-19910.100000000093</v>
      </c>
      <c r="C26" s="106">
        <f t="shared" ref="C26:D26" si="1">C20-C23</f>
        <v>-20905.604999999981</v>
      </c>
      <c r="D26" s="106">
        <f t="shared" si="1"/>
        <v>-21950.885249999817</v>
      </c>
    </row>
    <row r="27" spans="1:4" x14ac:dyDescent="0.25">
      <c r="A27" s="37"/>
      <c r="B27" s="29"/>
      <c r="C27" s="29"/>
      <c r="D27" s="29"/>
    </row>
    <row r="28" spans="1:4" s="38" customFormat="1" x14ac:dyDescent="0.25">
      <c r="A28" s="37"/>
      <c r="B28" s="29"/>
      <c r="C28" s="29"/>
      <c r="D28" s="29"/>
    </row>
    <row r="29" spans="1:4" x14ac:dyDescent="0.25">
      <c r="A29" t="s">
        <v>9</v>
      </c>
    </row>
    <row r="30" spans="1:4" x14ac:dyDescent="0.25">
      <c r="A30" s="2"/>
      <c r="B30" s="3" t="s">
        <v>204</v>
      </c>
      <c r="C30" s="3" t="s">
        <v>205</v>
      </c>
      <c r="D30" s="3" t="s">
        <v>206</v>
      </c>
    </row>
    <row r="31" spans="1:4" ht="26.25" x14ac:dyDescent="0.25">
      <c r="A31" s="4" t="s">
        <v>10</v>
      </c>
      <c r="B31" s="22">
        <v>0</v>
      </c>
      <c r="C31" s="22">
        <v>0</v>
      </c>
      <c r="D31" s="22">
        <v>0</v>
      </c>
    </row>
    <row r="32" spans="1:4" ht="26.25" x14ac:dyDescent="0.25">
      <c r="A32" s="4" t="s">
        <v>11</v>
      </c>
      <c r="B32" s="22">
        <v>0</v>
      </c>
      <c r="C32" s="22">
        <v>0</v>
      </c>
      <c r="D32" s="22">
        <v>0</v>
      </c>
    </row>
    <row r="33" spans="1:9" x14ac:dyDescent="0.25">
      <c r="A33" s="5" t="s">
        <v>12</v>
      </c>
      <c r="B33" s="106">
        <v>0</v>
      </c>
      <c r="C33" s="106">
        <v>0</v>
      </c>
      <c r="D33" s="106">
        <v>0</v>
      </c>
    </row>
    <row r="34" spans="1:9" x14ac:dyDescent="0.25">
      <c r="A34" s="37"/>
      <c r="B34" s="29"/>
      <c r="C34" s="29"/>
      <c r="D34" s="29"/>
    </row>
    <row r="35" spans="1:9" x14ac:dyDescent="0.25">
      <c r="A35" s="37"/>
      <c r="B35" s="29"/>
      <c r="C35" s="29"/>
      <c r="D35" s="29"/>
    </row>
    <row r="36" spans="1:9" x14ac:dyDescent="0.25">
      <c r="A36" t="s">
        <v>18</v>
      </c>
    </row>
    <row r="37" spans="1:9" x14ac:dyDescent="0.25">
      <c r="A37" t="s">
        <v>17</v>
      </c>
    </row>
    <row r="38" spans="1:9" x14ac:dyDescent="0.25">
      <c r="A38" s="2"/>
      <c r="B38" s="3" t="s">
        <v>204</v>
      </c>
      <c r="C38" s="3" t="s">
        <v>205</v>
      </c>
      <c r="D38" s="3" t="s">
        <v>206</v>
      </c>
    </row>
    <row r="39" spans="1:9" ht="26.25" x14ac:dyDescent="0.25">
      <c r="A39" s="6" t="s">
        <v>13</v>
      </c>
      <c r="B39" s="30">
        <v>62716.82</v>
      </c>
      <c r="C39" s="30"/>
      <c r="D39" s="30"/>
      <c r="E39" s="38"/>
      <c r="F39" s="52"/>
      <c r="G39" s="38"/>
      <c r="H39" s="29"/>
      <c r="I39" s="29"/>
    </row>
    <row r="40" spans="1:9" ht="30" customHeight="1" x14ac:dyDescent="0.25">
      <c r="A40" s="7" t="s">
        <v>14</v>
      </c>
      <c r="B40" s="27">
        <v>19910.099999999999</v>
      </c>
      <c r="C40" s="27">
        <f>(B40*5%)+B40</f>
        <v>20905.605</v>
      </c>
      <c r="D40" s="27">
        <f>(C40*5%)+C40</f>
        <v>21950.885249999999</v>
      </c>
      <c r="E40" s="38"/>
      <c r="F40" s="52"/>
      <c r="G40" s="38"/>
      <c r="H40" s="29"/>
      <c r="I40" s="52"/>
    </row>
    <row r="41" spans="1:9" ht="15.75" thickBot="1" x14ac:dyDescent="0.3">
      <c r="B41" s="31"/>
      <c r="C41" s="31"/>
      <c r="D41" s="31"/>
    </row>
    <row r="42" spans="1:9" ht="30" customHeight="1" thickBot="1" x14ac:dyDescent="0.3">
      <c r="A42" s="8" t="s">
        <v>15</v>
      </c>
      <c r="B42" s="44">
        <f>B26+B33+B40</f>
        <v>-9.4587448984384537E-11</v>
      </c>
      <c r="C42" s="44">
        <f>C26+C33+C40</f>
        <v>0</v>
      </c>
      <c r="D42" s="44">
        <f>D26+D33+D40</f>
        <v>1.8189894035458565E-10</v>
      </c>
    </row>
    <row r="45" spans="1:9" x14ac:dyDescent="0.25">
      <c r="B45" s="9"/>
    </row>
    <row r="60" spans="1:4" ht="15.75" x14ac:dyDescent="0.25">
      <c r="A60" s="32"/>
      <c r="B60" s="32"/>
      <c r="C60" s="32"/>
      <c r="D60" s="32"/>
    </row>
    <row r="61" spans="1:4" ht="15.75" x14ac:dyDescent="0.25">
      <c r="A61" s="32"/>
      <c r="B61" s="32"/>
      <c r="C61" s="32"/>
      <c r="D61" s="32"/>
    </row>
    <row r="63" spans="1:4" ht="15.75" x14ac:dyDescent="0.25">
      <c r="A63" s="33"/>
      <c r="B63" s="33"/>
      <c r="C63" s="33"/>
    </row>
    <row r="65" spans="1:5" x14ac:dyDescent="0.25">
      <c r="A65" s="34"/>
      <c r="B65" s="34"/>
      <c r="C65" s="34"/>
    </row>
    <row r="66" spans="1:5" x14ac:dyDescent="0.25">
      <c r="A66" s="10"/>
      <c r="B66" s="36"/>
      <c r="C66" s="36"/>
      <c r="D66" s="36"/>
      <c r="E66" s="28"/>
    </row>
    <row r="67" spans="1:5" x14ac:dyDescent="0.25">
      <c r="A67" s="37"/>
      <c r="B67" s="29"/>
      <c r="C67" s="29"/>
      <c r="D67" s="29"/>
      <c r="E67" s="29"/>
    </row>
    <row r="68" spans="1:5" x14ac:dyDescent="0.25">
      <c r="A68" s="37"/>
      <c r="B68" s="29"/>
      <c r="C68" s="29"/>
      <c r="D68" s="29"/>
      <c r="E68" s="29"/>
    </row>
    <row r="69" spans="1:5" x14ac:dyDescent="0.25">
      <c r="A69" s="37"/>
      <c r="B69" s="29"/>
      <c r="C69" s="29"/>
      <c r="D69" s="29"/>
      <c r="E69" s="29"/>
    </row>
    <row r="70" spans="1:5" x14ac:dyDescent="0.25">
      <c r="A70" s="37"/>
      <c r="B70" s="29"/>
      <c r="C70" s="29"/>
      <c r="D70" s="29"/>
      <c r="E70" s="29"/>
    </row>
    <row r="71" spans="1:5" x14ac:dyDescent="0.25">
      <c r="A71" s="37"/>
      <c r="B71" s="29"/>
      <c r="C71" s="29"/>
      <c r="D71" s="29"/>
      <c r="E71" s="29"/>
    </row>
    <row r="72" spans="1:5" x14ac:dyDescent="0.25">
      <c r="A72" s="37"/>
      <c r="B72" s="29"/>
      <c r="C72" s="29"/>
      <c r="D72" s="29"/>
      <c r="E72" s="29"/>
    </row>
    <row r="73" spans="1:5" x14ac:dyDescent="0.25">
      <c r="A73" s="37"/>
      <c r="B73" s="29"/>
      <c r="C73" s="29"/>
      <c r="D73" s="29"/>
      <c r="E73" s="29"/>
    </row>
    <row r="74" spans="1:5" x14ac:dyDescent="0.25">
      <c r="A74" s="38"/>
      <c r="B74" s="38"/>
      <c r="C74" s="38"/>
      <c r="D74" s="38"/>
    </row>
    <row r="75" spans="1:5" x14ac:dyDescent="0.25">
      <c r="A75" s="39"/>
      <c r="B75" s="39"/>
      <c r="C75" s="39"/>
      <c r="D75" s="38"/>
    </row>
    <row r="76" spans="1:5" x14ac:dyDescent="0.25">
      <c r="A76" s="37"/>
      <c r="B76" s="28"/>
      <c r="C76" s="28"/>
      <c r="D76" s="28"/>
    </row>
    <row r="77" spans="1:5" ht="27" customHeight="1" x14ac:dyDescent="0.25">
      <c r="A77" s="40"/>
      <c r="B77" s="29"/>
      <c r="C77" s="29"/>
      <c r="D77" s="29"/>
    </row>
    <row r="78" spans="1:5" ht="27" customHeight="1" x14ac:dyDescent="0.25">
      <c r="A78" s="40"/>
      <c r="B78" s="29"/>
      <c r="C78" s="29"/>
      <c r="D78" s="29"/>
    </row>
    <row r="79" spans="1:5" x14ac:dyDescent="0.25">
      <c r="A79" s="37"/>
      <c r="B79" s="29"/>
      <c r="C79" s="29"/>
      <c r="D79" s="29"/>
    </row>
    <row r="80" spans="1:5" x14ac:dyDescent="0.25">
      <c r="A80" s="38"/>
      <c r="B80" s="38"/>
      <c r="C80" s="38"/>
      <c r="D80" s="38"/>
    </row>
    <row r="81" spans="1:4" x14ac:dyDescent="0.25">
      <c r="A81" s="38"/>
      <c r="B81" s="38"/>
      <c r="C81" s="38"/>
      <c r="D81" s="38"/>
    </row>
    <row r="82" spans="1:4" x14ac:dyDescent="0.25">
      <c r="A82" s="39"/>
      <c r="B82" s="39"/>
      <c r="C82" s="39"/>
      <c r="D82" s="38"/>
    </row>
    <row r="83" spans="1:4" x14ac:dyDescent="0.25">
      <c r="A83" s="39"/>
      <c r="B83" s="39"/>
      <c r="C83" s="39"/>
      <c r="D83" s="38"/>
    </row>
    <row r="84" spans="1:4" x14ac:dyDescent="0.25">
      <c r="A84" s="37"/>
      <c r="B84" s="28"/>
      <c r="C84" s="28"/>
      <c r="D84" s="28"/>
    </row>
    <row r="85" spans="1:4" ht="27" customHeight="1" x14ac:dyDescent="0.25">
      <c r="A85" s="40"/>
      <c r="B85" s="29"/>
      <c r="C85" s="29"/>
      <c r="D85" s="29"/>
    </row>
    <row r="86" spans="1:4" ht="27" customHeight="1" x14ac:dyDescent="0.25">
      <c r="A86" s="40"/>
      <c r="B86" s="29"/>
      <c r="C86" s="29"/>
      <c r="D86" s="29"/>
    </row>
    <row r="87" spans="1:4" x14ac:dyDescent="0.25">
      <c r="A87" s="38"/>
      <c r="B87" s="41"/>
      <c r="C87" s="38"/>
      <c r="D87" s="38"/>
    </row>
    <row r="88" spans="1:4" ht="30" customHeight="1" x14ac:dyDescent="0.25">
      <c r="A88" s="42"/>
      <c r="B88" s="43"/>
      <c r="C88" s="43"/>
      <c r="D88" s="43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"/>
  <sheetViews>
    <sheetView topLeftCell="A13" zoomScale="110" zoomScaleNormal="110" workbookViewId="0">
      <selection activeCell="K41" sqref="K41"/>
    </sheetView>
  </sheetViews>
  <sheetFormatPr defaultRowHeight="15" x14ac:dyDescent="0.25"/>
  <cols>
    <col min="1" max="3" width="6.7109375" customWidth="1"/>
    <col min="4" max="4" width="50.7109375" customWidth="1"/>
    <col min="5" max="5" width="19.7109375" customWidth="1"/>
    <col min="6" max="6" width="17.42578125" customWidth="1"/>
    <col min="7" max="7" width="17.85546875" customWidth="1"/>
    <col min="10" max="10" width="13.140625" customWidth="1"/>
    <col min="12" max="12" width="14.5703125" customWidth="1"/>
  </cols>
  <sheetData>
    <row r="1" spans="1:11" x14ac:dyDescent="0.25">
      <c r="D1" s="15" t="s">
        <v>16</v>
      </c>
    </row>
    <row r="2" spans="1:11" x14ac:dyDescent="0.25">
      <c r="D2" s="14"/>
    </row>
    <row r="3" spans="1:11" x14ac:dyDescent="0.25">
      <c r="D3" s="15" t="s">
        <v>79</v>
      </c>
    </row>
    <row r="4" spans="1:11" x14ac:dyDescent="0.25">
      <c r="D4" s="14"/>
    </row>
    <row r="5" spans="1:11" x14ac:dyDescent="0.25">
      <c r="D5" s="15" t="s">
        <v>2</v>
      </c>
    </row>
    <row r="6" spans="1:11" ht="30" customHeight="1" x14ac:dyDescent="0.25">
      <c r="A6" s="135" t="s">
        <v>19</v>
      </c>
      <c r="B6" s="135" t="s">
        <v>20</v>
      </c>
      <c r="C6" s="135" t="s">
        <v>21</v>
      </c>
      <c r="D6" s="135" t="s">
        <v>22</v>
      </c>
      <c r="E6" s="136" t="s">
        <v>198</v>
      </c>
      <c r="F6" s="136" t="s">
        <v>189</v>
      </c>
      <c r="G6" s="136" t="s">
        <v>199</v>
      </c>
      <c r="H6" s="10"/>
      <c r="I6" s="10"/>
      <c r="J6" s="10"/>
      <c r="K6" s="10"/>
    </row>
    <row r="7" spans="1:11" x14ac:dyDescent="0.25">
      <c r="A7" s="103">
        <v>6</v>
      </c>
      <c r="B7" s="103"/>
      <c r="C7" s="103"/>
      <c r="D7" s="103" t="s">
        <v>7</v>
      </c>
      <c r="E7" s="107">
        <f>SUM(E8,E10,E12,E14,E17,E19)</f>
        <v>2070839.4</v>
      </c>
      <c r="F7" s="107">
        <f t="shared" ref="F7:G8" si="0">(E7*5%)+E7</f>
        <v>2174381.37</v>
      </c>
      <c r="G7" s="107">
        <f t="shared" si="0"/>
        <v>2283100.4385000002</v>
      </c>
      <c r="H7" s="10"/>
      <c r="I7" s="10"/>
      <c r="J7" s="10"/>
      <c r="K7" s="10"/>
    </row>
    <row r="8" spans="1:11" x14ac:dyDescent="0.25">
      <c r="A8" s="105"/>
      <c r="B8" s="105">
        <v>61</v>
      </c>
      <c r="C8" s="105"/>
      <c r="D8" s="105" t="s">
        <v>155</v>
      </c>
      <c r="E8" s="108">
        <f>SUM(E9)</f>
        <v>1107855</v>
      </c>
      <c r="F8" s="108">
        <f t="shared" si="0"/>
        <v>1163247.75</v>
      </c>
      <c r="G8" s="108">
        <f t="shared" si="0"/>
        <v>1221410.1375</v>
      </c>
      <c r="H8" s="10"/>
      <c r="I8" s="10"/>
      <c r="J8" s="10"/>
      <c r="K8" s="10"/>
    </row>
    <row r="9" spans="1:11" x14ac:dyDescent="0.25">
      <c r="A9" s="2"/>
      <c r="B9" s="2"/>
      <c r="C9" s="2">
        <v>1</v>
      </c>
      <c r="D9" s="2" t="s">
        <v>28</v>
      </c>
      <c r="E9" s="24">
        <v>1107855</v>
      </c>
      <c r="F9" s="24">
        <f>(E9*5%)+E9</f>
        <v>1163247.75</v>
      </c>
      <c r="G9" s="24">
        <f>(F9*5%)+F9</f>
        <v>1221410.1375</v>
      </c>
      <c r="H9" s="10"/>
      <c r="I9" s="10"/>
      <c r="J9" s="10"/>
      <c r="K9" s="10"/>
    </row>
    <row r="10" spans="1:11" x14ac:dyDescent="0.25">
      <c r="A10" s="105"/>
      <c r="B10" s="105">
        <v>63</v>
      </c>
      <c r="C10" s="105"/>
      <c r="D10" s="105" t="s">
        <v>23</v>
      </c>
      <c r="E10" s="108">
        <f>SUM(E11)</f>
        <v>211081.5</v>
      </c>
      <c r="F10" s="108">
        <f t="shared" ref="F10:G26" si="1">(E10*5%)+E10</f>
        <v>221635.57500000001</v>
      </c>
      <c r="G10" s="108">
        <f t="shared" si="1"/>
        <v>232717.35375000001</v>
      </c>
      <c r="H10" s="10"/>
      <c r="I10" s="10"/>
      <c r="J10" s="10"/>
      <c r="K10" s="10"/>
    </row>
    <row r="11" spans="1:11" x14ac:dyDescent="0.25">
      <c r="A11" s="2"/>
      <c r="B11" s="2"/>
      <c r="C11" s="2">
        <v>5</v>
      </c>
      <c r="D11" s="2" t="s">
        <v>170</v>
      </c>
      <c r="E11" s="24">
        <v>211081.5</v>
      </c>
      <c r="F11" s="24">
        <f t="shared" si="1"/>
        <v>221635.57500000001</v>
      </c>
      <c r="G11" s="24">
        <f t="shared" si="1"/>
        <v>232717.35375000001</v>
      </c>
      <c r="H11" s="10"/>
      <c r="I11" s="10"/>
      <c r="J11" s="10"/>
      <c r="K11" s="10"/>
    </row>
    <row r="12" spans="1:11" x14ac:dyDescent="0.25">
      <c r="A12" s="105"/>
      <c r="B12" s="105">
        <v>64</v>
      </c>
      <c r="C12" s="105"/>
      <c r="D12" s="105" t="s">
        <v>156</v>
      </c>
      <c r="E12" s="108">
        <f>SUM(E13)</f>
        <v>139353.9</v>
      </c>
      <c r="F12" s="108">
        <f t="shared" si="1"/>
        <v>146321.595</v>
      </c>
      <c r="G12" s="108">
        <f t="shared" si="1"/>
        <v>153637.67475000001</v>
      </c>
      <c r="H12" s="10"/>
      <c r="I12" s="10"/>
      <c r="J12" s="10"/>
      <c r="K12" s="10"/>
    </row>
    <row r="13" spans="1:11" x14ac:dyDescent="0.25">
      <c r="A13" s="2"/>
      <c r="B13" s="2"/>
      <c r="C13" s="2">
        <v>3</v>
      </c>
      <c r="D13" s="2" t="s">
        <v>26</v>
      </c>
      <c r="E13" s="24">
        <v>139353.9</v>
      </c>
      <c r="F13" s="24">
        <f t="shared" si="1"/>
        <v>146321.595</v>
      </c>
      <c r="G13" s="24">
        <f t="shared" si="1"/>
        <v>153637.67475000001</v>
      </c>
      <c r="H13" s="10"/>
      <c r="I13" s="10"/>
      <c r="J13" s="10"/>
      <c r="K13" s="10"/>
    </row>
    <row r="14" spans="1:11" x14ac:dyDescent="0.25">
      <c r="A14" s="105"/>
      <c r="B14" s="105">
        <v>65</v>
      </c>
      <c r="C14" s="105"/>
      <c r="D14" s="105" t="s">
        <v>24</v>
      </c>
      <c r="E14" s="108">
        <f>SUM(E15:E16)</f>
        <v>610869</v>
      </c>
      <c r="F14" s="108">
        <f t="shared" si="1"/>
        <v>641412.44999999995</v>
      </c>
      <c r="G14" s="108">
        <f t="shared" si="1"/>
        <v>673483.07250000001</v>
      </c>
      <c r="H14" s="10"/>
      <c r="I14" s="10"/>
      <c r="J14" s="10"/>
      <c r="K14" s="10"/>
    </row>
    <row r="15" spans="1:11" x14ac:dyDescent="0.25">
      <c r="A15" s="2"/>
      <c r="B15" s="2"/>
      <c r="C15" s="2">
        <v>1</v>
      </c>
      <c r="D15" s="2" t="s">
        <v>28</v>
      </c>
      <c r="E15" s="24">
        <v>31.5</v>
      </c>
      <c r="F15" s="24">
        <f t="shared" si="1"/>
        <v>33.075000000000003</v>
      </c>
      <c r="G15" s="24">
        <f t="shared" si="1"/>
        <v>34.728750000000005</v>
      </c>
      <c r="H15" s="10"/>
      <c r="I15" s="10"/>
      <c r="J15" s="10"/>
      <c r="K15" s="10"/>
    </row>
    <row r="16" spans="1:11" x14ac:dyDescent="0.25">
      <c r="A16" s="2"/>
      <c r="B16" s="2"/>
      <c r="C16" s="2">
        <v>4</v>
      </c>
      <c r="D16" s="2" t="s">
        <v>25</v>
      </c>
      <c r="E16" s="24">
        <v>610837.5</v>
      </c>
      <c r="F16" s="24">
        <f t="shared" si="1"/>
        <v>641379.375</v>
      </c>
      <c r="G16" s="24">
        <f t="shared" si="1"/>
        <v>673448.34375</v>
      </c>
      <c r="H16" s="10"/>
      <c r="I16" s="10"/>
      <c r="J16" s="10"/>
      <c r="K16" s="10"/>
    </row>
    <row r="17" spans="1:11" x14ac:dyDescent="0.25">
      <c r="A17" s="105"/>
      <c r="B17" s="105">
        <v>66</v>
      </c>
      <c r="C17" s="105"/>
      <c r="D17" s="105" t="s">
        <v>157</v>
      </c>
      <c r="E17" s="108">
        <f>SUM(E18)</f>
        <v>630</v>
      </c>
      <c r="F17" s="108">
        <f t="shared" si="1"/>
        <v>661.5</v>
      </c>
      <c r="G17" s="108">
        <f t="shared" si="1"/>
        <v>694.57500000000005</v>
      </c>
      <c r="H17" s="10"/>
      <c r="I17" s="10"/>
      <c r="J17" s="10"/>
      <c r="K17" s="10"/>
    </row>
    <row r="18" spans="1:11" x14ac:dyDescent="0.25">
      <c r="A18" s="2"/>
      <c r="B18" s="2"/>
      <c r="C18" s="2">
        <v>6</v>
      </c>
      <c r="D18" s="2" t="s">
        <v>27</v>
      </c>
      <c r="E18" s="24">
        <v>630</v>
      </c>
      <c r="F18" s="24">
        <f t="shared" si="1"/>
        <v>661.5</v>
      </c>
      <c r="G18" s="24">
        <f t="shared" si="1"/>
        <v>694.57500000000005</v>
      </c>
      <c r="H18" s="10"/>
      <c r="I18" s="10"/>
      <c r="J18" s="10"/>
      <c r="K18" s="10"/>
    </row>
    <row r="19" spans="1:11" ht="15" customHeight="1" x14ac:dyDescent="0.25">
      <c r="A19" s="105"/>
      <c r="B19" s="105">
        <v>68</v>
      </c>
      <c r="C19" s="105"/>
      <c r="D19" s="109" t="s">
        <v>158</v>
      </c>
      <c r="E19" s="108">
        <f>SUM(E20)</f>
        <v>1050</v>
      </c>
      <c r="F19" s="108">
        <f t="shared" si="1"/>
        <v>1102.5</v>
      </c>
      <c r="G19" s="108">
        <f t="shared" si="1"/>
        <v>1157.625</v>
      </c>
      <c r="H19" s="10"/>
      <c r="I19" s="10"/>
      <c r="J19" s="10"/>
      <c r="K19" s="10"/>
    </row>
    <row r="20" spans="1:11" x14ac:dyDescent="0.25">
      <c r="A20" s="2"/>
      <c r="B20" s="2"/>
      <c r="C20" s="2">
        <v>1</v>
      </c>
      <c r="D20" s="2" t="s">
        <v>28</v>
      </c>
      <c r="E20" s="24">
        <v>1050</v>
      </c>
      <c r="F20" s="24">
        <f t="shared" si="1"/>
        <v>1102.5</v>
      </c>
      <c r="G20" s="24">
        <f t="shared" si="1"/>
        <v>1157.625</v>
      </c>
      <c r="H20" s="10"/>
      <c r="I20" s="10"/>
      <c r="J20" s="10"/>
      <c r="K20" s="10"/>
    </row>
    <row r="21" spans="1:11" x14ac:dyDescent="0.25">
      <c r="A21" s="103">
        <v>7</v>
      </c>
      <c r="B21" s="103"/>
      <c r="C21" s="103"/>
      <c r="D21" s="103" t="s">
        <v>29</v>
      </c>
      <c r="E21" s="107">
        <f>SUM(E22,E24)</f>
        <v>18543</v>
      </c>
      <c r="F21" s="107">
        <f t="shared" si="1"/>
        <v>19470.150000000001</v>
      </c>
      <c r="G21" s="107">
        <f t="shared" si="1"/>
        <v>20443.657500000001</v>
      </c>
      <c r="H21" s="10"/>
      <c r="I21" s="10"/>
      <c r="J21" s="10"/>
      <c r="K21" s="10"/>
    </row>
    <row r="22" spans="1:11" x14ac:dyDescent="0.25">
      <c r="A22" s="105"/>
      <c r="B22" s="105">
        <v>71</v>
      </c>
      <c r="C22" s="105"/>
      <c r="D22" s="105" t="s">
        <v>159</v>
      </c>
      <c r="E22" s="108">
        <f>SUM(E23)</f>
        <v>18123</v>
      </c>
      <c r="F22" s="108">
        <f>(E22*5%)+E22</f>
        <v>19029.150000000001</v>
      </c>
      <c r="G22" s="108">
        <f t="shared" si="1"/>
        <v>19980.607500000002</v>
      </c>
      <c r="H22" s="10"/>
      <c r="I22" s="10"/>
      <c r="J22" s="10"/>
      <c r="K22" s="10"/>
    </row>
    <row r="23" spans="1:11" x14ac:dyDescent="0.25">
      <c r="A23" s="47"/>
      <c r="B23" s="47"/>
      <c r="C23" s="45">
        <v>7</v>
      </c>
      <c r="D23" s="45" t="s">
        <v>29</v>
      </c>
      <c r="E23" s="24">
        <v>18123</v>
      </c>
      <c r="F23" s="24">
        <f t="shared" si="1"/>
        <v>19029.150000000001</v>
      </c>
      <c r="G23" s="24">
        <f t="shared" si="1"/>
        <v>19980.607500000002</v>
      </c>
      <c r="H23" s="10"/>
      <c r="I23" s="10"/>
      <c r="J23" s="10"/>
      <c r="K23" s="10"/>
    </row>
    <row r="24" spans="1:11" x14ac:dyDescent="0.25">
      <c r="A24" s="105"/>
      <c r="B24" s="105">
        <v>72</v>
      </c>
      <c r="C24" s="105"/>
      <c r="D24" s="105" t="s">
        <v>30</v>
      </c>
      <c r="E24" s="108">
        <f>SUM(E25)</f>
        <v>420</v>
      </c>
      <c r="F24" s="108">
        <f t="shared" si="1"/>
        <v>441</v>
      </c>
      <c r="G24" s="108">
        <f t="shared" si="1"/>
        <v>463.05</v>
      </c>
      <c r="H24" s="10"/>
      <c r="I24" s="10"/>
      <c r="J24" s="10"/>
      <c r="K24" s="10"/>
    </row>
    <row r="25" spans="1:11" x14ac:dyDescent="0.25">
      <c r="A25" s="47"/>
      <c r="B25" s="47"/>
      <c r="C25" s="45">
        <v>7</v>
      </c>
      <c r="D25" s="45" t="s">
        <v>29</v>
      </c>
      <c r="E25" s="24">
        <v>420</v>
      </c>
      <c r="F25" s="24">
        <f t="shared" si="1"/>
        <v>441</v>
      </c>
      <c r="G25" s="24">
        <f t="shared" si="1"/>
        <v>463.05</v>
      </c>
      <c r="H25" s="10"/>
      <c r="I25" s="10"/>
      <c r="J25" s="10"/>
      <c r="K25" s="10"/>
    </row>
    <row r="26" spans="1:11" ht="15.75" x14ac:dyDescent="0.25">
      <c r="A26" s="143" t="s">
        <v>31</v>
      </c>
      <c r="B26" s="144"/>
      <c r="C26" s="144"/>
      <c r="D26" s="145"/>
      <c r="E26" s="134">
        <f>SUM(E7,E21)</f>
        <v>2089382.4</v>
      </c>
      <c r="F26" s="134">
        <f t="shared" si="1"/>
        <v>2193851.52</v>
      </c>
      <c r="G26" s="134">
        <f t="shared" si="1"/>
        <v>2303544.0959999999</v>
      </c>
      <c r="H26" s="10"/>
      <c r="I26" s="10"/>
      <c r="J26" s="10"/>
      <c r="K26" s="10"/>
    </row>
    <row r="27" spans="1:11" ht="20.100000000000001" customHeight="1" x14ac:dyDescent="0.25">
      <c r="A27" s="146"/>
      <c r="B27" s="147"/>
      <c r="C27" s="147"/>
      <c r="D27" s="147"/>
      <c r="E27" s="147"/>
      <c r="F27" s="147"/>
      <c r="G27" s="148"/>
      <c r="H27" s="10"/>
      <c r="I27" s="10"/>
      <c r="J27" s="10"/>
      <c r="K27" s="10"/>
    </row>
    <row r="28" spans="1:11" x14ac:dyDescent="0.25">
      <c r="A28" s="149" t="s">
        <v>32</v>
      </c>
      <c r="B28" s="150"/>
      <c r="C28" s="150"/>
      <c r="D28" s="150"/>
      <c r="E28" s="150"/>
      <c r="F28" s="150"/>
      <c r="G28" s="151"/>
      <c r="H28" s="10"/>
      <c r="I28" s="10"/>
      <c r="J28" s="10"/>
      <c r="K28" s="10"/>
    </row>
    <row r="29" spans="1:11" ht="26.25" customHeight="1" x14ac:dyDescent="0.25">
      <c r="A29" s="135" t="s">
        <v>19</v>
      </c>
      <c r="B29" s="135" t="s">
        <v>20</v>
      </c>
      <c r="C29" s="135" t="s">
        <v>21</v>
      </c>
      <c r="D29" s="135" t="s">
        <v>22</v>
      </c>
      <c r="E29" s="136" t="s">
        <v>198</v>
      </c>
      <c r="F29" s="136" t="s">
        <v>189</v>
      </c>
      <c r="G29" s="136" t="s">
        <v>199</v>
      </c>
      <c r="H29" s="10"/>
      <c r="I29" s="10"/>
      <c r="J29" s="10"/>
      <c r="K29" s="10"/>
    </row>
    <row r="30" spans="1:11" x14ac:dyDescent="0.25">
      <c r="A30" s="11">
        <v>9</v>
      </c>
      <c r="B30" s="11"/>
      <c r="C30" s="11"/>
      <c r="D30" s="11" t="s">
        <v>33</v>
      </c>
      <c r="E30" s="23">
        <f>E31+E33</f>
        <v>19910</v>
      </c>
      <c r="F30" s="23">
        <f>F31+F33</f>
        <v>0</v>
      </c>
      <c r="G30" s="23">
        <f>G31+G33</f>
        <v>0</v>
      </c>
      <c r="H30" s="10"/>
      <c r="I30" s="10"/>
      <c r="J30" s="10"/>
      <c r="K30" s="10"/>
    </row>
    <row r="31" spans="1:11" x14ac:dyDescent="0.25">
      <c r="A31" s="11"/>
      <c r="B31" s="11">
        <v>92</v>
      </c>
      <c r="C31" s="11"/>
      <c r="D31" s="11" t="s">
        <v>34</v>
      </c>
      <c r="E31" s="23">
        <f>E32</f>
        <v>19910</v>
      </c>
      <c r="F31" s="23">
        <f>F32</f>
        <v>0</v>
      </c>
      <c r="G31" s="23">
        <f>G32</f>
        <v>0</v>
      </c>
      <c r="H31" s="10"/>
      <c r="I31" s="10"/>
      <c r="J31" s="10"/>
      <c r="K31" s="10"/>
    </row>
    <row r="32" spans="1:11" x14ac:dyDescent="0.25">
      <c r="A32" s="2"/>
      <c r="B32" s="2"/>
      <c r="C32" s="2">
        <v>91</v>
      </c>
      <c r="D32" s="2" t="s">
        <v>165</v>
      </c>
      <c r="E32" s="22">
        <v>19910</v>
      </c>
      <c r="F32" s="22">
        <v>0</v>
      </c>
      <c r="G32" s="22">
        <v>0</v>
      </c>
      <c r="H32" s="10"/>
      <c r="I32" s="10"/>
      <c r="J32" s="10"/>
      <c r="K32" s="10"/>
    </row>
    <row r="33" spans="1:12" x14ac:dyDescent="0.25">
      <c r="A33" s="11"/>
      <c r="B33" s="11">
        <v>92</v>
      </c>
      <c r="C33" s="11"/>
      <c r="D33" s="11" t="s">
        <v>171</v>
      </c>
      <c r="E33" s="23">
        <f>E34</f>
        <v>0</v>
      </c>
      <c r="F33" s="23">
        <f>F34</f>
        <v>0</v>
      </c>
      <c r="G33" s="23">
        <f>G34</f>
        <v>0</v>
      </c>
      <c r="H33" s="10"/>
      <c r="I33" s="10"/>
      <c r="J33" s="10"/>
      <c r="K33" s="10"/>
    </row>
    <row r="34" spans="1:12" x14ac:dyDescent="0.25">
      <c r="A34" s="2"/>
      <c r="B34" s="2"/>
      <c r="C34" s="2">
        <v>97</v>
      </c>
      <c r="D34" s="2" t="s">
        <v>166</v>
      </c>
      <c r="E34" s="22">
        <v>0</v>
      </c>
      <c r="F34" s="22"/>
      <c r="G34" s="22"/>
      <c r="H34" s="10"/>
      <c r="I34" s="10"/>
      <c r="J34" s="10"/>
      <c r="K34" s="10"/>
    </row>
    <row r="35" spans="1:12" ht="15.75" x14ac:dyDescent="0.25">
      <c r="A35" s="25" t="s">
        <v>168</v>
      </c>
      <c r="B35" s="25"/>
      <c r="C35" s="25"/>
      <c r="D35" s="25" t="s">
        <v>167</v>
      </c>
      <c r="E35" s="142">
        <f>E30</f>
        <v>19910</v>
      </c>
      <c r="F35" s="142">
        <f>F30</f>
        <v>0</v>
      </c>
      <c r="G35" s="142">
        <f>G30</f>
        <v>0</v>
      </c>
      <c r="H35" s="10"/>
      <c r="I35" s="10"/>
      <c r="J35" s="10"/>
      <c r="K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2" x14ac:dyDescent="0.25">
      <c r="A38" s="10"/>
      <c r="B38" s="10"/>
      <c r="C38" s="10"/>
      <c r="D38" s="15" t="s">
        <v>35</v>
      </c>
      <c r="E38" s="10"/>
      <c r="F38" s="10"/>
      <c r="G38" s="10"/>
      <c r="H38" s="10"/>
      <c r="I38" s="10"/>
      <c r="J38" s="10"/>
      <c r="K38" s="10"/>
    </row>
    <row r="39" spans="1:12" x14ac:dyDescent="0.25">
      <c r="A39" s="12" t="s">
        <v>19</v>
      </c>
      <c r="B39" s="12" t="s">
        <v>20</v>
      </c>
      <c r="C39" s="12" t="s">
        <v>21</v>
      </c>
      <c r="D39" s="12" t="s">
        <v>22</v>
      </c>
      <c r="E39" s="13" t="s">
        <v>198</v>
      </c>
      <c r="F39" s="13" t="s">
        <v>189</v>
      </c>
      <c r="G39" s="13" t="s">
        <v>199</v>
      </c>
      <c r="H39" s="10"/>
      <c r="I39" s="10"/>
      <c r="J39" s="10"/>
      <c r="K39" s="10"/>
    </row>
    <row r="40" spans="1:12" x14ac:dyDescent="0.25">
      <c r="A40" s="103">
        <v>3</v>
      </c>
      <c r="B40" s="103"/>
      <c r="C40" s="103"/>
      <c r="D40" s="103" t="s">
        <v>7</v>
      </c>
      <c r="E40" s="104">
        <f>SUM(E41,E44,E51,E54,E56,E59,E61)</f>
        <v>1298692.5</v>
      </c>
      <c r="F40" s="104">
        <f t="shared" ref="F40:G41" si="2">(E40*5%)+E40</f>
        <v>1363627.125</v>
      </c>
      <c r="G40" s="104">
        <f t="shared" si="2"/>
        <v>1431808.48125</v>
      </c>
      <c r="H40" s="10"/>
      <c r="I40" s="10"/>
      <c r="J40" s="10"/>
      <c r="K40" s="10"/>
    </row>
    <row r="41" spans="1:12" x14ac:dyDescent="0.25">
      <c r="A41" s="105"/>
      <c r="B41" s="105">
        <v>31</v>
      </c>
      <c r="C41" s="105"/>
      <c r="D41" s="105" t="s">
        <v>164</v>
      </c>
      <c r="E41" s="106">
        <f>SUM(E42:E43)</f>
        <v>500745</v>
      </c>
      <c r="F41" s="106">
        <f t="shared" si="2"/>
        <v>525782.25</v>
      </c>
      <c r="G41" s="106">
        <f t="shared" si="2"/>
        <v>552071.36250000005</v>
      </c>
      <c r="H41" s="10"/>
      <c r="I41" s="10"/>
      <c r="J41" s="10"/>
      <c r="K41" s="10"/>
    </row>
    <row r="42" spans="1:12" x14ac:dyDescent="0.25">
      <c r="A42" s="45"/>
      <c r="B42" s="45"/>
      <c r="C42" s="45">
        <v>1</v>
      </c>
      <c r="D42" s="45" t="s">
        <v>28</v>
      </c>
      <c r="E42" s="46">
        <v>474495</v>
      </c>
      <c r="F42" s="46">
        <f>(E42*5%)+E42</f>
        <v>498219.75</v>
      </c>
      <c r="G42" s="46">
        <f>(F42*5%)+F42</f>
        <v>523130.73749999999</v>
      </c>
      <c r="H42" s="10"/>
      <c r="I42" s="10"/>
      <c r="J42" s="52"/>
      <c r="K42" s="10"/>
    </row>
    <row r="43" spans="1:12" x14ac:dyDescent="0.25">
      <c r="A43" s="45"/>
      <c r="B43" s="45"/>
      <c r="C43" s="45">
        <v>5</v>
      </c>
      <c r="D43" s="45" t="s">
        <v>38</v>
      </c>
      <c r="E43" s="46">
        <v>26250</v>
      </c>
      <c r="F43" s="46">
        <f t="shared" ref="F43:G74" si="3">(E43*5%)+E43</f>
        <v>27562.5</v>
      </c>
      <c r="G43" s="46">
        <f t="shared" si="3"/>
        <v>28940.625</v>
      </c>
      <c r="H43" s="10"/>
      <c r="I43" s="10"/>
      <c r="J43" s="52"/>
      <c r="K43" s="10"/>
    </row>
    <row r="44" spans="1:12" x14ac:dyDescent="0.25">
      <c r="A44" s="105"/>
      <c r="B44" s="105">
        <v>32</v>
      </c>
      <c r="C44" s="105"/>
      <c r="D44" s="105" t="s">
        <v>37</v>
      </c>
      <c r="E44" s="106">
        <f>SUM(E45:E50)</f>
        <v>501359.25</v>
      </c>
      <c r="F44" s="106">
        <f t="shared" si="3"/>
        <v>526427.21250000002</v>
      </c>
      <c r="G44" s="106">
        <f t="shared" si="3"/>
        <v>552748.573125</v>
      </c>
      <c r="H44" s="10"/>
      <c r="I44" s="10"/>
      <c r="J44" s="52"/>
      <c r="K44" s="10"/>
    </row>
    <row r="45" spans="1:12" x14ac:dyDescent="0.25">
      <c r="A45" s="45"/>
      <c r="B45" s="45"/>
      <c r="C45" s="45">
        <v>1</v>
      </c>
      <c r="D45" s="45" t="s">
        <v>28</v>
      </c>
      <c r="E45" s="46">
        <v>185865.75</v>
      </c>
      <c r="F45" s="46">
        <f t="shared" si="3"/>
        <v>195159.03750000001</v>
      </c>
      <c r="G45" s="46">
        <f t="shared" si="3"/>
        <v>204916.989375</v>
      </c>
      <c r="H45" s="10"/>
      <c r="I45" s="10"/>
      <c r="J45" s="52"/>
      <c r="K45" s="10"/>
      <c r="L45" s="31"/>
    </row>
    <row r="46" spans="1:12" x14ac:dyDescent="0.25">
      <c r="A46" s="45"/>
      <c r="B46" s="45"/>
      <c r="C46" s="45">
        <v>3</v>
      </c>
      <c r="D46" s="45" t="s">
        <v>26</v>
      </c>
      <c r="E46" s="46">
        <v>138757.5</v>
      </c>
      <c r="F46" s="46">
        <f t="shared" si="3"/>
        <v>145695.375</v>
      </c>
      <c r="G46" s="46">
        <f t="shared" si="3"/>
        <v>152980.14374999999</v>
      </c>
      <c r="H46" s="10"/>
      <c r="I46" s="10"/>
      <c r="J46" s="52"/>
      <c r="K46" s="52"/>
      <c r="L46" s="31"/>
    </row>
    <row r="47" spans="1:12" x14ac:dyDescent="0.25">
      <c r="A47" s="45"/>
      <c r="B47" s="45"/>
      <c r="C47" s="45">
        <v>4</v>
      </c>
      <c r="D47" s="45" t="s">
        <v>25</v>
      </c>
      <c r="E47" s="46">
        <v>118776</v>
      </c>
      <c r="F47" s="46">
        <f t="shared" si="3"/>
        <v>124714.8</v>
      </c>
      <c r="G47" s="46">
        <f t="shared" si="3"/>
        <v>130950.54000000001</v>
      </c>
      <c r="H47" s="10"/>
      <c r="I47" s="10"/>
      <c r="J47" s="52"/>
      <c r="K47" s="10"/>
      <c r="L47" s="31"/>
    </row>
    <row r="48" spans="1:12" x14ac:dyDescent="0.25">
      <c r="A48" s="45"/>
      <c r="B48" s="45"/>
      <c r="C48" s="45">
        <v>5</v>
      </c>
      <c r="D48" s="45" t="s">
        <v>38</v>
      </c>
      <c r="E48" s="46">
        <v>52500</v>
      </c>
      <c r="F48" s="46">
        <f t="shared" si="3"/>
        <v>55125</v>
      </c>
      <c r="G48" s="46">
        <f t="shared" si="3"/>
        <v>57881.25</v>
      </c>
      <c r="H48" s="10"/>
      <c r="I48" s="10"/>
      <c r="J48" s="52"/>
      <c r="K48" s="10"/>
      <c r="L48" s="31"/>
    </row>
    <row r="49" spans="1:12" x14ac:dyDescent="0.25">
      <c r="A49" s="45"/>
      <c r="B49" s="45"/>
      <c r="C49" s="45">
        <v>6</v>
      </c>
      <c r="D49" s="45" t="s">
        <v>172</v>
      </c>
      <c r="E49" s="46">
        <v>525</v>
      </c>
      <c r="F49" s="46">
        <f t="shared" si="3"/>
        <v>551.25</v>
      </c>
      <c r="G49" s="46">
        <f t="shared" si="3"/>
        <v>578.8125</v>
      </c>
      <c r="H49" s="10"/>
      <c r="I49" s="10"/>
      <c r="J49" s="52"/>
      <c r="K49" s="10"/>
      <c r="L49" s="31"/>
    </row>
    <row r="50" spans="1:12" x14ac:dyDescent="0.25">
      <c r="A50" s="45"/>
      <c r="B50" s="45"/>
      <c r="C50" s="45">
        <v>7</v>
      </c>
      <c r="D50" s="45" t="s">
        <v>25</v>
      </c>
      <c r="E50" s="46">
        <v>4935</v>
      </c>
      <c r="F50" s="46">
        <f t="shared" si="3"/>
        <v>5181.75</v>
      </c>
      <c r="G50" s="46">
        <f t="shared" si="3"/>
        <v>5440.8374999999996</v>
      </c>
      <c r="H50" s="10"/>
      <c r="I50" s="10"/>
      <c r="J50" s="52"/>
      <c r="K50" s="10"/>
      <c r="L50" s="31"/>
    </row>
    <row r="51" spans="1:12" x14ac:dyDescent="0.25">
      <c r="A51" s="105"/>
      <c r="B51" s="105">
        <v>34</v>
      </c>
      <c r="C51" s="105"/>
      <c r="D51" s="105" t="s">
        <v>39</v>
      </c>
      <c r="E51" s="106">
        <f>SUM(E52:E53)</f>
        <v>8741.25</v>
      </c>
      <c r="F51" s="106">
        <f t="shared" si="3"/>
        <v>9178.3125</v>
      </c>
      <c r="G51" s="106">
        <f t="shared" si="3"/>
        <v>9637.2281249999996</v>
      </c>
      <c r="H51" s="10"/>
      <c r="I51" s="10"/>
      <c r="J51" s="52"/>
      <c r="K51" s="10"/>
      <c r="L51" s="31"/>
    </row>
    <row r="52" spans="1:12" x14ac:dyDescent="0.25">
      <c r="A52" s="45"/>
      <c r="B52" s="45"/>
      <c r="C52" s="45">
        <v>1</v>
      </c>
      <c r="D52" s="45" t="s">
        <v>28</v>
      </c>
      <c r="E52" s="46">
        <v>8121.75</v>
      </c>
      <c r="F52" s="46">
        <f t="shared" si="3"/>
        <v>8527.8374999999996</v>
      </c>
      <c r="G52" s="46">
        <f t="shared" si="3"/>
        <v>8954.229374999999</v>
      </c>
      <c r="H52" s="10"/>
      <c r="I52" s="10"/>
      <c r="J52" s="52"/>
      <c r="K52" s="10"/>
    </row>
    <row r="53" spans="1:12" x14ac:dyDescent="0.25">
      <c r="A53" s="45"/>
      <c r="B53" s="45"/>
      <c r="C53" s="45">
        <v>4</v>
      </c>
      <c r="D53" s="45" t="s">
        <v>25</v>
      </c>
      <c r="E53" s="46">
        <v>619.5</v>
      </c>
      <c r="F53" s="46">
        <f t="shared" si="3"/>
        <v>650.47500000000002</v>
      </c>
      <c r="G53" s="46">
        <f t="shared" si="3"/>
        <v>682.99874999999997</v>
      </c>
      <c r="H53" s="10"/>
      <c r="I53" s="10"/>
      <c r="J53" s="52"/>
      <c r="K53" s="10"/>
    </row>
    <row r="54" spans="1:12" x14ac:dyDescent="0.25">
      <c r="A54" s="105"/>
      <c r="B54" s="105">
        <v>35</v>
      </c>
      <c r="C54" s="105"/>
      <c r="D54" s="105" t="s">
        <v>160</v>
      </c>
      <c r="E54" s="106">
        <f>SUM(E55)</f>
        <v>3675</v>
      </c>
      <c r="F54" s="106">
        <f t="shared" si="3"/>
        <v>3858.75</v>
      </c>
      <c r="G54" s="106">
        <f t="shared" si="3"/>
        <v>4051.6875</v>
      </c>
      <c r="H54" s="10"/>
      <c r="I54" s="10"/>
      <c r="J54" s="52"/>
      <c r="K54" s="10"/>
    </row>
    <row r="55" spans="1:12" x14ac:dyDescent="0.25">
      <c r="A55" s="45"/>
      <c r="B55" s="45"/>
      <c r="C55" s="45">
        <v>1</v>
      </c>
      <c r="D55" s="45" t="s">
        <v>28</v>
      </c>
      <c r="E55" s="46">
        <v>3675</v>
      </c>
      <c r="F55" s="46">
        <f t="shared" si="3"/>
        <v>3858.75</v>
      </c>
      <c r="G55" s="46">
        <f t="shared" si="3"/>
        <v>4051.6875</v>
      </c>
      <c r="H55" s="10"/>
      <c r="I55" s="10"/>
      <c r="J55" s="10"/>
      <c r="K55" s="10"/>
    </row>
    <row r="56" spans="1:12" x14ac:dyDescent="0.25">
      <c r="A56" s="105"/>
      <c r="B56" s="105">
        <v>36</v>
      </c>
      <c r="C56" s="105"/>
      <c r="D56" s="105" t="s">
        <v>161</v>
      </c>
      <c r="E56" s="106">
        <f>SUM(E57:E58)</f>
        <v>28980</v>
      </c>
      <c r="F56" s="106">
        <f t="shared" si="3"/>
        <v>30429</v>
      </c>
      <c r="G56" s="106">
        <f t="shared" si="3"/>
        <v>31950.45</v>
      </c>
      <c r="H56" s="10"/>
      <c r="I56" s="10"/>
      <c r="J56" s="52"/>
      <c r="K56" s="10"/>
    </row>
    <row r="57" spans="1:12" x14ac:dyDescent="0.25">
      <c r="A57" s="45"/>
      <c r="B57" s="45"/>
      <c r="C57" s="45">
        <v>1</v>
      </c>
      <c r="D57" s="45" t="s">
        <v>28</v>
      </c>
      <c r="E57" s="46">
        <v>13755</v>
      </c>
      <c r="F57" s="46">
        <f t="shared" si="3"/>
        <v>14442.75</v>
      </c>
      <c r="G57" s="46">
        <f t="shared" si="3"/>
        <v>15164.887500000001</v>
      </c>
      <c r="H57" s="10"/>
      <c r="I57" s="10"/>
      <c r="J57" s="52"/>
      <c r="K57" s="10"/>
    </row>
    <row r="58" spans="1:12" x14ac:dyDescent="0.25">
      <c r="A58" s="45"/>
      <c r="B58" s="45"/>
      <c r="C58" s="45">
        <v>5</v>
      </c>
      <c r="D58" s="45" t="s">
        <v>38</v>
      </c>
      <c r="E58" s="46">
        <v>15225</v>
      </c>
      <c r="F58" s="46">
        <f t="shared" si="3"/>
        <v>15986.25</v>
      </c>
      <c r="G58" s="46">
        <f t="shared" si="3"/>
        <v>16785.5625</v>
      </c>
      <c r="H58" s="10"/>
      <c r="I58" s="10"/>
      <c r="J58" s="52"/>
      <c r="K58" s="10"/>
    </row>
    <row r="59" spans="1:12" x14ac:dyDescent="0.25">
      <c r="A59" s="105"/>
      <c r="B59" s="105">
        <v>37</v>
      </c>
      <c r="C59" s="105"/>
      <c r="D59" s="105" t="s">
        <v>162</v>
      </c>
      <c r="E59" s="106">
        <f>SUM(E60)</f>
        <v>44730</v>
      </c>
      <c r="F59" s="106">
        <f t="shared" si="3"/>
        <v>46966.5</v>
      </c>
      <c r="G59" s="106">
        <f t="shared" si="3"/>
        <v>49314.824999999997</v>
      </c>
      <c r="H59" s="10"/>
      <c r="I59" s="10"/>
      <c r="J59" s="10"/>
      <c r="K59" s="10"/>
    </row>
    <row r="60" spans="1:12" x14ac:dyDescent="0.25">
      <c r="A60" s="47"/>
      <c r="B60" s="47"/>
      <c r="C60" s="45">
        <v>1</v>
      </c>
      <c r="D60" s="45" t="s">
        <v>28</v>
      </c>
      <c r="E60" s="46">
        <v>44730</v>
      </c>
      <c r="F60" s="46">
        <f t="shared" si="3"/>
        <v>46966.5</v>
      </c>
      <c r="G60" s="46">
        <f t="shared" si="3"/>
        <v>49314.824999999997</v>
      </c>
      <c r="H60" s="10"/>
      <c r="I60" s="10"/>
      <c r="J60" s="10"/>
      <c r="K60" s="10"/>
    </row>
    <row r="61" spans="1:12" x14ac:dyDescent="0.25">
      <c r="A61" s="105"/>
      <c r="B61" s="105">
        <v>38</v>
      </c>
      <c r="C61" s="105"/>
      <c r="D61" s="105" t="s">
        <v>163</v>
      </c>
      <c r="E61" s="106">
        <f>SUM(E62:E63)</f>
        <v>210462</v>
      </c>
      <c r="F61" s="106">
        <f t="shared" si="3"/>
        <v>220985.1</v>
      </c>
      <c r="G61" s="106">
        <f t="shared" si="3"/>
        <v>232034.35500000001</v>
      </c>
      <c r="H61" s="10"/>
      <c r="I61" s="10"/>
      <c r="J61" s="10"/>
      <c r="K61" s="10"/>
    </row>
    <row r="62" spans="1:12" x14ac:dyDescent="0.25">
      <c r="A62" s="47"/>
      <c r="B62" s="47"/>
      <c r="C62" s="45">
        <v>1</v>
      </c>
      <c r="D62" s="45" t="s">
        <v>28</v>
      </c>
      <c r="E62" s="46">
        <v>210115.5</v>
      </c>
      <c r="F62" s="46">
        <f t="shared" si="3"/>
        <v>220621.27499999999</v>
      </c>
      <c r="G62" s="46">
        <f t="shared" si="3"/>
        <v>231652.33875</v>
      </c>
      <c r="H62" s="10"/>
      <c r="I62" s="10"/>
      <c r="J62" s="10"/>
      <c r="K62" s="10"/>
    </row>
    <row r="63" spans="1:12" x14ac:dyDescent="0.25">
      <c r="A63" s="47"/>
      <c r="B63" s="47"/>
      <c r="C63" s="47">
        <v>5</v>
      </c>
      <c r="D63" s="45" t="s">
        <v>38</v>
      </c>
      <c r="E63" s="46">
        <v>346.5</v>
      </c>
      <c r="F63" s="46">
        <f t="shared" si="3"/>
        <v>363.82499999999999</v>
      </c>
      <c r="G63" s="46">
        <f t="shared" si="3"/>
        <v>382.01625000000001</v>
      </c>
      <c r="H63" s="10"/>
      <c r="I63" s="10"/>
      <c r="J63" s="10"/>
      <c r="K63" s="10"/>
    </row>
    <row r="64" spans="1:12" x14ac:dyDescent="0.25">
      <c r="A64" s="103">
        <v>4</v>
      </c>
      <c r="B64" s="103"/>
      <c r="C64" s="103"/>
      <c r="D64" s="103" t="s">
        <v>40</v>
      </c>
      <c r="E64" s="104">
        <f>SUM(E65,E71)</f>
        <v>810600</v>
      </c>
      <c r="F64" s="104">
        <f t="shared" si="3"/>
        <v>851130</v>
      </c>
      <c r="G64" s="104">
        <f t="shared" si="3"/>
        <v>893686.5</v>
      </c>
    </row>
    <row r="65" spans="1:8" x14ac:dyDescent="0.25">
      <c r="A65" s="105"/>
      <c r="B65" s="105">
        <v>42</v>
      </c>
      <c r="C65" s="105"/>
      <c r="D65" s="105" t="s">
        <v>41</v>
      </c>
      <c r="E65" s="106">
        <f>SUM(E66:E70)</f>
        <v>527100</v>
      </c>
      <c r="F65" s="106">
        <f t="shared" si="3"/>
        <v>553455</v>
      </c>
      <c r="G65" s="106">
        <f t="shared" si="3"/>
        <v>581127.75</v>
      </c>
    </row>
    <row r="66" spans="1:8" x14ac:dyDescent="0.25">
      <c r="A66" s="45"/>
      <c r="B66" s="45"/>
      <c r="C66" s="45">
        <v>1</v>
      </c>
      <c r="D66" s="45" t="s">
        <v>28</v>
      </c>
      <c r="E66" s="46">
        <v>158235</v>
      </c>
      <c r="F66" s="46">
        <f t="shared" si="3"/>
        <v>166146.75</v>
      </c>
      <c r="G66" s="46">
        <f t="shared" si="3"/>
        <v>174454.08749999999</v>
      </c>
    </row>
    <row r="67" spans="1:8" x14ac:dyDescent="0.25">
      <c r="A67" s="45"/>
      <c r="B67" s="45"/>
      <c r="C67" s="45">
        <v>4</v>
      </c>
      <c r="D67" s="45" t="s">
        <v>25</v>
      </c>
      <c r="E67" s="46">
        <v>291375</v>
      </c>
      <c r="F67" s="46">
        <f t="shared" si="3"/>
        <v>305943.75</v>
      </c>
      <c r="G67" s="46">
        <f t="shared" si="3"/>
        <v>321240.9375</v>
      </c>
    </row>
    <row r="68" spans="1:8" x14ac:dyDescent="0.25">
      <c r="A68" s="45"/>
      <c r="B68" s="45"/>
      <c r="C68" s="45">
        <v>5</v>
      </c>
      <c r="D68" s="45" t="s">
        <v>38</v>
      </c>
      <c r="E68" s="46">
        <v>64260</v>
      </c>
      <c r="F68" s="46">
        <f t="shared" si="3"/>
        <v>67473</v>
      </c>
      <c r="G68" s="46">
        <f t="shared" si="3"/>
        <v>70846.649999999994</v>
      </c>
    </row>
    <row r="69" spans="1:8" x14ac:dyDescent="0.25">
      <c r="A69" s="45"/>
      <c r="B69" s="45"/>
      <c r="C69" s="45">
        <v>6</v>
      </c>
      <c r="D69" s="45" t="s">
        <v>172</v>
      </c>
      <c r="E69" s="46">
        <v>105</v>
      </c>
      <c r="F69" s="46">
        <f t="shared" si="3"/>
        <v>110.25</v>
      </c>
      <c r="G69" s="46">
        <f t="shared" si="3"/>
        <v>115.7625</v>
      </c>
    </row>
    <row r="70" spans="1:8" x14ac:dyDescent="0.25">
      <c r="A70" s="45"/>
      <c r="B70" s="45"/>
      <c r="C70" s="45">
        <v>7</v>
      </c>
      <c r="D70" s="45" t="s">
        <v>42</v>
      </c>
      <c r="E70" s="46">
        <v>13125</v>
      </c>
      <c r="F70" s="46">
        <f t="shared" si="3"/>
        <v>13781.25</v>
      </c>
      <c r="G70" s="46">
        <f t="shared" si="3"/>
        <v>14470.3125</v>
      </c>
    </row>
    <row r="71" spans="1:8" x14ac:dyDescent="0.25">
      <c r="A71" s="105"/>
      <c r="B71" s="105">
        <v>45</v>
      </c>
      <c r="C71" s="105"/>
      <c r="D71" s="105" t="s">
        <v>169</v>
      </c>
      <c r="E71" s="106">
        <f>SUM(E72:E73)</f>
        <v>283500</v>
      </c>
      <c r="F71" s="106">
        <f t="shared" si="3"/>
        <v>297675</v>
      </c>
      <c r="G71" s="106">
        <f t="shared" si="3"/>
        <v>312558.75</v>
      </c>
      <c r="H71" s="31"/>
    </row>
    <row r="72" spans="1:8" x14ac:dyDescent="0.25">
      <c r="A72" s="45"/>
      <c r="B72" s="45"/>
      <c r="C72" s="45">
        <v>4</v>
      </c>
      <c r="D72" s="45" t="s">
        <v>25</v>
      </c>
      <c r="E72" s="46">
        <v>231000</v>
      </c>
      <c r="F72" s="46">
        <f t="shared" si="3"/>
        <v>242550</v>
      </c>
      <c r="G72" s="46">
        <f t="shared" si="3"/>
        <v>254677.5</v>
      </c>
    </row>
    <row r="73" spans="1:8" x14ac:dyDescent="0.25">
      <c r="A73" s="45"/>
      <c r="B73" s="45"/>
      <c r="C73" s="45">
        <v>5</v>
      </c>
      <c r="D73" s="45" t="s">
        <v>38</v>
      </c>
      <c r="E73" s="46">
        <v>52500</v>
      </c>
      <c r="F73" s="46">
        <f t="shared" si="3"/>
        <v>55125</v>
      </c>
      <c r="G73" s="46">
        <f t="shared" si="3"/>
        <v>57881.25</v>
      </c>
    </row>
    <row r="74" spans="1:8" ht="30" customHeight="1" x14ac:dyDescent="0.25">
      <c r="A74" s="152" t="s">
        <v>43</v>
      </c>
      <c r="B74" s="153"/>
      <c r="C74" s="153"/>
      <c r="D74" s="154"/>
      <c r="E74" s="59">
        <f>SUM(E64,E40)</f>
        <v>2109292.5</v>
      </c>
      <c r="F74" s="59">
        <f t="shared" si="3"/>
        <v>2214757.125</v>
      </c>
      <c r="G74" s="59">
        <f t="shared" si="3"/>
        <v>2325494.9812500002</v>
      </c>
    </row>
    <row r="75" spans="1:8" ht="20.100000000000001" customHeight="1" x14ac:dyDescent="0.25"/>
    <row r="77" spans="1:8" x14ac:dyDescent="0.25">
      <c r="D77" s="16"/>
    </row>
    <row r="80" spans="1:8" x14ac:dyDescent="0.25">
      <c r="D80" s="15" t="s">
        <v>16</v>
      </c>
    </row>
    <row r="82" spans="3:7" x14ac:dyDescent="0.25">
      <c r="D82" s="15" t="s">
        <v>44</v>
      </c>
    </row>
    <row r="83" spans="3:7" ht="30" customHeight="1" x14ac:dyDescent="0.25">
      <c r="C83" s="130" t="s">
        <v>129</v>
      </c>
      <c r="D83" s="137" t="s">
        <v>22</v>
      </c>
      <c r="E83" s="135" t="s">
        <v>200</v>
      </c>
      <c r="F83" s="135" t="s">
        <v>190</v>
      </c>
      <c r="G83" s="135" t="s">
        <v>201</v>
      </c>
    </row>
    <row r="84" spans="3:7" x14ac:dyDescent="0.25">
      <c r="C84" s="1"/>
      <c r="D84" s="55" t="s">
        <v>43</v>
      </c>
      <c r="E84" s="21">
        <f>SUM(E85,E88,E90,E92,E95,E97,E102,E104,E108,E111)</f>
        <v>2109292.5</v>
      </c>
      <c r="F84" s="21">
        <f t="shared" ref="F84:G85" si="4">(E84*5%)+E84</f>
        <v>2214757.125</v>
      </c>
      <c r="G84" s="21">
        <f t="shared" si="4"/>
        <v>2325494.9812500002</v>
      </c>
    </row>
    <row r="85" spans="3:7" x14ac:dyDescent="0.25">
      <c r="C85" s="2">
        <v>1</v>
      </c>
      <c r="D85" s="18" t="s">
        <v>130</v>
      </c>
      <c r="E85" s="23">
        <f>SUM(E86:E87)</f>
        <v>316625.40000000002</v>
      </c>
      <c r="F85" s="23">
        <f t="shared" si="4"/>
        <v>332456.67000000004</v>
      </c>
      <c r="G85" s="23">
        <f t="shared" si="4"/>
        <v>349079.50350000005</v>
      </c>
    </row>
    <row r="86" spans="3:7" x14ac:dyDescent="0.25">
      <c r="C86" s="2">
        <v>11</v>
      </c>
      <c r="D86" s="19" t="s">
        <v>131</v>
      </c>
      <c r="E86" s="22">
        <v>16800</v>
      </c>
      <c r="F86" s="22">
        <f>(E86*5%)+E86</f>
        <v>17640</v>
      </c>
      <c r="G86" s="22">
        <f>(F86*5%)+F86</f>
        <v>18522</v>
      </c>
    </row>
    <row r="87" spans="3:7" x14ac:dyDescent="0.25">
      <c r="C87" s="2">
        <v>13</v>
      </c>
      <c r="D87" s="19" t="s">
        <v>132</v>
      </c>
      <c r="E87" s="22">
        <v>299825.40000000002</v>
      </c>
      <c r="F87" s="22">
        <f t="shared" ref="F87:G112" si="5">(E87*5%)+E87</f>
        <v>314816.67000000004</v>
      </c>
      <c r="G87" s="22">
        <f t="shared" si="5"/>
        <v>330557.50350000005</v>
      </c>
    </row>
    <row r="88" spans="3:7" x14ac:dyDescent="0.25">
      <c r="C88" s="2">
        <v>2</v>
      </c>
      <c r="D88" s="18" t="s">
        <v>133</v>
      </c>
      <c r="E88" s="23">
        <f>SUM(E89)</f>
        <v>3486</v>
      </c>
      <c r="F88" s="23">
        <f t="shared" si="5"/>
        <v>3660.3</v>
      </c>
      <c r="G88" s="23">
        <f t="shared" si="5"/>
        <v>3843.3150000000001</v>
      </c>
    </row>
    <row r="89" spans="3:7" x14ac:dyDescent="0.25">
      <c r="C89" s="2">
        <v>22</v>
      </c>
      <c r="D89" s="19" t="s">
        <v>134</v>
      </c>
      <c r="E89" s="22">
        <v>3486</v>
      </c>
      <c r="F89" s="22">
        <f t="shared" si="5"/>
        <v>3660.3</v>
      </c>
      <c r="G89" s="22">
        <f t="shared" si="5"/>
        <v>3843.3150000000001</v>
      </c>
    </row>
    <row r="90" spans="3:7" x14ac:dyDescent="0.25">
      <c r="C90" s="2">
        <v>3</v>
      </c>
      <c r="D90" s="18" t="s">
        <v>135</v>
      </c>
      <c r="E90" s="23">
        <f>SUM(E91)</f>
        <v>79800</v>
      </c>
      <c r="F90" s="23">
        <f t="shared" si="5"/>
        <v>83790</v>
      </c>
      <c r="G90" s="23">
        <f t="shared" si="5"/>
        <v>87979.5</v>
      </c>
    </row>
    <row r="91" spans="3:7" x14ac:dyDescent="0.25">
      <c r="C91" s="2">
        <v>32</v>
      </c>
      <c r="D91" s="19" t="s">
        <v>136</v>
      </c>
      <c r="E91" s="22">
        <v>79800</v>
      </c>
      <c r="F91" s="22">
        <f t="shared" si="5"/>
        <v>83790</v>
      </c>
      <c r="G91" s="22">
        <f t="shared" si="5"/>
        <v>87979.5</v>
      </c>
    </row>
    <row r="92" spans="3:7" x14ac:dyDescent="0.25">
      <c r="C92" s="2">
        <v>4</v>
      </c>
      <c r="D92" s="18" t="s">
        <v>137</v>
      </c>
      <c r="E92" s="23">
        <f>SUM(E93:E94)</f>
        <v>158665.5</v>
      </c>
      <c r="F92" s="23">
        <f t="shared" si="5"/>
        <v>166598.77499999999</v>
      </c>
      <c r="G92" s="23">
        <f t="shared" si="5"/>
        <v>174928.71375</v>
      </c>
    </row>
    <row r="93" spans="3:7" x14ac:dyDescent="0.25">
      <c r="C93" s="2">
        <v>42</v>
      </c>
      <c r="D93" s="19" t="s">
        <v>138</v>
      </c>
      <c r="E93" s="22">
        <v>32193</v>
      </c>
      <c r="F93" s="22">
        <f t="shared" si="5"/>
        <v>33802.65</v>
      </c>
      <c r="G93" s="22">
        <f t="shared" si="5"/>
        <v>35492.782500000001</v>
      </c>
    </row>
    <row r="94" spans="3:7" x14ac:dyDescent="0.25">
      <c r="C94" s="2">
        <v>47</v>
      </c>
      <c r="D94" s="19" t="s">
        <v>139</v>
      </c>
      <c r="E94" s="22">
        <v>126472.5</v>
      </c>
      <c r="F94" s="22">
        <f t="shared" si="5"/>
        <v>132796.125</v>
      </c>
      <c r="G94" s="22">
        <f t="shared" si="5"/>
        <v>139435.93124999999</v>
      </c>
    </row>
    <row r="95" spans="3:7" x14ac:dyDescent="0.25">
      <c r="C95" s="2">
        <v>5</v>
      </c>
      <c r="D95" s="18" t="s">
        <v>140</v>
      </c>
      <c r="E95" s="23">
        <f>SUM(E96)</f>
        <v>32655</v>
      </c>
      <c r="F95" s="23">
        <f t="shared" si="5"/>
        <v>34287.75</v>
      </c>
      <c r="G95" s="23">
        <f t="shared" si="5"/>
        <v>36002.137499999997</v>
      </c>
    </row>
    <row r="96" spans="3:7" x14ac:dyDescent="0.25">
      <c r="C96" s="2">
        <v>51</v>
      </c>
      <c r="D96" s="19" t="s">
        <v>141</v>
      </c>
      <c r="E96" s="22">
        <v>32655</v>
      </c>
      <c r="F96" s="22">
        <f t="shared" si="5"/>
        <v>34287.75</v>
      </c>
      <c r="G96" s="22">
        <f t="shared" si="5"/>
        <v>36002.137499999997</v>
      </c>
    </row>
    <row r="97" spans="3:7" x14ac:dyDescent="0.25">
      <c r="C97" s="2">
        <v>6</v>
      </c>
      <c r="D97" s="18" t="s">
        <v>142</v>
      </c>
      <c r="E97" s="23">
        <f>SUM(E98:E101)</f>
        <v>857442.6</v>
      </c>
      <c r="F97" s="23">
        <f t="shared" si="5"/>
        <v>900314.73</v>
      </c>
      <c r="G97" s="23">
        <f t="shared" si="5"/>
        <v>945330.46649999998</v>
      </c>
    </row>
    <row r="98" spans="3:7" x14ac:dyDescent="0.25">
      <c r="C98" s="2">
        <v>62</v>
      </c>
      <c r="D98" s="19" t="s">
        <v>143</v>
      </c>
      <c r="E98" s="22">
        <v>487200</v>
      </c>
      <c r="F98" s="22">
        <f t="shared" si="5"/>
        <v>511560</v>
      </c>
      <c r="G98" s="22">
        <f t="shared" si="5"/>
        <v>537138</v>
      </c>
    </row>
    <row r="99" spans="3:7" x14ac:dyDescent="0.25">
      <c r="C99" s="2">
        <v>64</v>
      </c>
      <c r="D99" s="19" t="s">
        <v>144</v>
      </c>
      <c r="E99" s="22">
        <v>59640</v>
      </c>
      <c r="F99" s="22">
        <f t="shared" si="5"/>
        <v>62622</v>
      </c>
      <c r="G99" s="22">
        <f t="shared" si="5"/>
        <v>65753.100000000006</v>
      </c>
    </row>
    <row r="100" spans="3:7" x14ac:dyDescent="0.25">
      <c r="C100" s="2">
        <v>65</v>
      </c>
      <c r="D100" s="19" t="s">
        <v>145</v>
      </c>
      <c r="E100" s="22">
        <v>127365</v>
      </c>
      <c r="F100" s="22">
        <f t="shared" si="5"/>
        <v>133733.25</v>
      </c>
      <c r="G100" s="22">
        <f t="shared" si="5"/>
        <v>140419.91250000001</v>
      </c>
    </row>
    <row r="101" spans="3:7" ht="26.25" x14ac:dyDescent="0.25">
      <c r="C101" s="2">
        <v>66</v>
      </c>
      <c r="D101" s="20" t="s">
        <v>146</v>
      </c>
      <c r="E101" s="138">
        <v>183237.6</v>
      </c>
      <c r="F101" s="138">
        <f t="shared" si="5"/>
        <v>192399.48</v>
      </c>
      <c r="G101" s="138">
        <f t="shared" si="5"/>
        <v>202019.454</v>
      </c>
    </row>
    <row r="102" spans="3:7" x14ac:dyDescent="0.25">
      <c r="C102" s="11">
        <v>7</v>
      </c>
      <c r="D102" s="26" t="s">
        <v>173</v>
      </c>
      <c r="E102" s="23">
        <f>SUM(E103)</f>
        <v>20317.5</v>
      </c>
      <c r="F102" s="23">
        <f t="shared" si="5"/>
        <v>21333.375</v>
      </c>
      <c r="G102" s="23">
        <f t="shared" si="5"/>
        <v>22400.043750000001</v>
      </c>
    </row>
    <row r="103" spans="3:7" x14ac:dyDescent="0.25">
      <c r="C103" s="2">
        <v>74</v>
      </c>
      <c r="D103" s="20" t="s">
        <v>173</v>
      </c>
      <c r="E103" s="22">
        <v>20317.5</v>
      </c>
      <c r="F103" s="22">
        <f t="shared" si="5"/>
        <v>21333.375</v>
      </c>
      <c r="G103" s="22">
        <f t="shared" si="5"/>
        <v>22400.043750000001</v>
      </c>
    </row>
    <row r="104" spans="3:7" x14ac:dyDescent="0.25">
      <c r="C104" s="2">
        <v>8</v>
      </c>
      <c r="D104" s="18" t="s">
        <v>147</v>
      </c>
      <c r="E104" s="23">
        <f>SUM(E105:E107)</f>
        <v>101661</v>
      </c>
      <c r="F104" s="23">
        <f t="shared" si="5"/>
        <v>106744.05</v>
      </c>
      <c r="G104" s="23">
        <f t="shared" si="5"/>
        <v>112081.2525</v>
      </c>
    </row>
    <row r="105" spans="3:7" x14ac:dyDescent="0.25">
      <c r="C105" s="2">
        <v>81</v>
      </c>
      <c r="D105" s="19" t="s">
        <v>148</v>
      </c>
      <c r="E105" s="22">
        <v>41107.5</v>
      </c>
      <c r="F105" s="22">
        <f t="shared" si="5"/>
        <v>43162.875</v>
      </c>
      <c r="G105" s="22">
        <f t="shared" si="5"/>
        <v>45321.018750000003</v>
      </c>
    </row>
    <row r="106" spans="3:7" x14ac:dyDescent="0.25">
      <c r="C106" s="2">
        <v>82</v>
      </c>
      <c r="D106" s="19" t="s">
        <v>149</v>
      </c>
      <c r="E106" s="22">
        <v>48163.5</v>
      </c>
      <c r="F106" s="22">
        <f t="shared" si="5"/>
        <v>50571.675000000003</v>
      </c>
      <c r="G106" s="22">
        <f t="shared" si="5"/>
        <v>53100.258750000001</v>
      </c>
    </row>
    <row r="107" spans="3:7" x14ac:dyDescent="0.25">
      <c r="C107" s="2">
        <v>84</v>
      </c>
      <c r="D107" s="19" t="s">
        <v>150</v>
      </c>
      <c r="E107" s="22">
        <v>12390</v>
      </c>
      <c r="F107" s="22">
        <f t="shared" si="5"/>
        <v>13009.5</v>
      </c>
      <c r="G107" s="22">
        <f t="shared" si="5"/>
        <v>13659.975</v>
      </c>
    </row>
    <row r="108" spans="3:7" x14ac:dyDescent="0.25">
      <c r="C108" s="2">
        <v>9</v>
      </c>
      <c r="D108" s="18" t="s">
        <v>151</v>
      </c>
      <c r="E108" s="23">
        <f>SUM(E109:E110)</f>
        <v>525672</v>
      </c>
      <c r="F108" s="23">
        <f t="shared" si="5"/>
        <v>551955.6</v>
      </c>
      <c r="G108" s="23">
        <f t="shared" si="5"/>
        <v>579553.38</v>
      </c>
    </row>
    <row r="109" spans="3:7" x14ac:dyDescent="0.25">
      <c r="C109" s="2">
        <v>91</v>
      </c>
      <c r="D109" s="19" t="s">
        <v>174</v>
      </c>
      <c r="E109" s="22">
        <v>503359.5</v>
      </c>
      <c r="F109" s="22">
        <f t="shared" si="5"/>
        <v>528527.47499999998</v>
      </c>
      <c r="G109" s="22">
        <f t="shared" si="5"/>
        <v>554953.84875</v>
      </c>
    </row>
    <row r="110" spans="3:7" x14ac:dyDescent="0.25">
      <c r="C110" s="2">
        <v>95</v>
      </c>
      <c r="D110" s="2" t="s">
        <v>152</v>
      </c>
      <c r="E110" s="22">
        <v>22312.5</v>
      </c>
      <c r="F110" s="22">
        <f t="shared" si="5"/>
        <v>23428.125</v>
      </c>
      <c r="G110" s="22">
        <f t="shared" si="5"/>
        <v>24599.53125</v>
      </c>
    </row>
    <row r="111" spans="3:7" x14ac:dyDescent="0.25">
      <c r="C111" s="2">
        <v>10</v>
      </c>
      <c r="D111" s="11" t="s">
        <v>153</v>
      </c>
      <c r="E111" s="23">
        <f>SUM(E112)</f>
        <v>12967.5</v>
      </c>
      <c r="F111" s="23">
        <f t="shared" si="5"/>
        <v>13615.875</v>
      </c>
      <c r="G111" s="23">
        <f t="shared" si="5"/>
        <v>14296.668750000001</v>
      </c>
    </row>
    <row r="112" spans="3:7" x14ac:dyDescent="0.25">
      <c r="C112" s="2">
        <v>104</v>
      </c>
      <c r="D112" s="2" t="s">
        <v>154</v>
      </c>
      <c r="E112" s="22">
        <v>12967.5</v>
      </c>
      <c r="F112" s="22">
        <f t="shared" si="5"/>
        <v>13615.875</v>
      </c>
      <c r="G112" s="22">
        <f t="shared" si="5"/>
        <v>14296.668750000001</v>
      </c>
    </row>
    <row r="115" spans="1:7" x14ac:dyDescent="0.25">
      <c r="D115" s="15" t="s">
        <v>45</v>
      </c>
    </row>
    <row r="116" spans="1:7" x14ac:dyDescent="0.25">
      <c r="D116" s="15"/>
    </row>
    <row r="117" spans="1:7" x14ac:dyDescent="0.25">
      <c r="D117" s="15" t="s">
        <v>46</v>
      </c>
    </row>
    <row r="118" spans="1:7" x14ac:dyDescent="0.25">
      <c r="A118" s="1"/>
      <c r="B118" s="1"/>
      <c r="C118" s="12" t="s">
        <v>21</v>
      </c>
      <c r="D118" s="12" t="s">
        <v>22</v>
      </c>
      <c r="E118" s="13" t="s">
        <v>198</v>
      </c>
      <c r="F118" s="13" t="s">
        <v>189</v>
      </c>
      <c r="G118" s="13" t="s">
        <v>199</v>
      </c>
    </row>
    <row r="119" spans="1:7" x14ac:dyDescent="0.25">
      <c r="A119" s="12" t="s">
        <v>19</v>
      </c>
      <c r="B119" s="12" t="s">
        <v>20</v>
      </c>
      <c r="C119" s="11"/>
      <c r="D119" s="11" t="s">
        <v>10</v>
      </c>
      <c r="E119" s="11">
        <v>0</v>
      </c>
      <c r="F119" s="11">
        <v>0</v>
      </c>
      <c r="G119" s="11">
        <v>0</v>
      </c>
    </row>
    <row r="120" spans="1:7" x14ac:dyDescent="0.25">
      <c r="A120" s="11">
        <v>8</v>
      </c>
      <c r="B120" s="11"/>
      <c r="C120" s="11"/>
      <c r="D120" s="11" t="s">
        <v>47</v>
      </c>
      <c r="E120" s="11">
        <v>0</v>
      </c>
      <c r="F120" s="11">
        <v>0</v>
      </c>
      <c r="G120" s="11">
        <v>0</v>
      </c>
    </row>
    <row r="121" spans="1:7" x14ac:dyDescent="0.25">
      <c r="A121" s="11"/>
      <c r="B121" s="11">
        <v>84</v>
      </c>
      <c r="C121" s="2">
        <v>8</v>
      </c>
      <c r="D121" s="2" t="s">
        <v>48</v>
      </c>
      <c r="E121" s="2">
        <v>0</v>
      </c>
      <c r="F121" s="2">
        <v>0</v>
      </c>
      <c r="G121" s="2">
        <v>0</v>
      </c>
    </row>
    <row r="122" spans="1:7" x14ac:dyDescent="0.25">
      <c r="A122" s="2"/>
      <c r="B122" s="2"/>
      <c r="C122" s="11"/>
      <c r="D122" s="11" t="s">
        <v>11</v>
      </c>
      <c r="E122" s="11">
        <v>0</v>
      </c>
      <c r="F122" s="11">
        <v>0</v>
      </c>
      <c r="G122" s="11">
        <v>0</v>
      </c>
    </row>
    <row r="123" spans="1:7" x14ac:dyDescent="0.25">
      <c r="A123" s="11">
        <v>5</v>
      </c>
      <c r="B123" s="11"/>
      <c r="C123" s="11"/>
      <c r="D123" s="11" t="s">
        <v>49</v>
      </c>
      <c r="E123" s="11">
        <v>0</v>
      </c>
      <c r="F123" s="11">
        <v>0</v>
      </c>
      <c r="G123" s="11">
        <v>0</v>
      </c>
    </row>
    <row r="124" spans="1:7" x14ac:dyDescent="0.25">
      <c r="A124" s="11"/>
      <c r="B124" s="11">
        <v>54</v>
      </c>
      <c r="C124" s="2">
        <v>1</v>
      </c>
      <c r="D124" s="2" t="s">
        <v>28</v>
      </c>
      <c r="E124" s="2">
        <v>0</v>
      </c>
      <c r="F124" s="2">
        <v>0</v>
      </c>
      <c r="G124" s="2">
        <v>0</v>
      </c>
    </row>
    <row r="125" spans="1:7" x14ac:dyDescent="0.25">
      <c r="A125" s="10"/>
      <c r="B125" s="10"/>
    </row>
  </sheetData>
  <mergeCells count="4">
    <mergeCell ref="A26:D26"/>
    <mergeCell ref="A27:G27"/>
    <mergeCell ref="A28:G28"/>
    <mergeCell ref="A74:D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77"/>
  <sheetViews>
    <sheetView topLeftCell="A262" zoomScale="110" zoomScaleNormal="110" workbookViewId="0">
      <selection activeCell="E3" sqref="E3"/>
    </sheetView>
  </sheetViews>
  <sheetFormatPr defaultRowHeight="15" x14ac:dyDescent="0.25"/>
  <cols>
    <col min="1" max="1" width="11.7109375" customWidth="1"/>
    <col min="2" max="2" width="46.7109375" customWidth="1"/>
    <col min="3" max="3" width="20.7109375" customWidth="1"/>
    <col min="4" max="4" width="20.7109375" style="31" customWidth="1"/>
    <col min="5" max="5" width="20.7109375" customWidth="1"/>
    <col min="8" max="8" width="15.5703125" customWidth="1"/>
    <col min="9" max="9" width="14.85546875" customWidth="1"/>
    <col min="13" max="13" width="15" customWidth="1"/>
  </cols>
  <sheetData>
    <row r="2" spans="1:14" x14ac:dyDescent="0.25">
      <c r="B2" s="120" t="s">
        <v>179</v>
      </c>
    </row>
    <row r="3" spans="1:14" x14ac:dyDescent="0.25">
      <c r="B3" s="17"/>
    </row>
    <row r="5" spans="1:14" ht="39.950000000000003" customHeight="1" x14ac:dyDescent="0.25">
      <c r="A5" s="81" t="s">
        <v>50</v>
      </c>
      <c r="B5" s="60" t="s">
        <v>51</v>
      </c>
      <c r="C5" s="82">
        <f>C7+C202+C243</f>
        <v>2109292.5</v>
      </c>
      <c r="D5" s="82">
        <f>D7+D202+D243</f>
        <v>2214757.125</v>
      </c>
      <c r="E5" s="82">
        <f>E7+E202+E243</f>
        <v>2320259.8125</v>
      </c>
    </row>
    <row r="6" spans="1:14" x14ac:dyDescent="0.25">
      <c r="A6" s="61"/>
      <c r="B6" s="62"/>
      <c r="C6" s="62"/>
      <c r="D6" s="62"/>
      <c r="E6" s="62"/>
    </row>
    <row r="7" spans="1:14" ht="31.5" x14ac:dyDescent="0.25">
      <c r="A7" s="83" t="s">
        <v>52</v>
      </c>
      <c r="B7" s="84" t="s">
        <v>53</v>
      </c>
      <c r="C7" s="65">
        <f>C10+C34+C119+C131</f>
        <v>1679842.5</v>
      </c>
      <c r="D7" s="65">
        <f>D10+D34+D119+D131</f>
        <v>1763834.625</v>
      </c>
      <c r="E7" s="65">
        <f>E10+E34+E119+E131</f>
        <v>1847864.8125</v>
      </c>
    </row>
    <row r="8" spans="1:14" x14ac:dyDescent="0.25">
      <c r="A8" s="66"/>
      <c r="B8" s="67"/>
      <c r="C8" s="67"/>
      <c r="D8" s="68"/>
      <c r="E8" s="69"/>
    </row>
    <row r="9" spans="1:14" ht="30" customHeight="1" x14ac:dyDescent="0.25">
      <c r="A9" s="130" t="s">
        <v>60</v>
      </c>
      <c r="B9" s="130" t="s">
        <v>22</v>
      </c>
      <c r="C9" s="130" t="s">
        <v>198</v>
      </c>
      <c r="D9" s="131" t="s">
        <v>189</v>
      </c>
      <c r="E9" s="130" t="s">
        <v>199</v>
      </c>
    </row>
    <row r="10" spans="1:14" ht="31.5" x14ac:dyDescent="0.25">
      <c r="A10" s="70" t="s">
        <v>54</v>
      </c>
      <c r="B10" s="139" t="s">
        <v>55</v>
      </c>
      <c r="C10" s="85">
        <f>C11+C19</f>
        <v>316625.40000000002</v>
      </c>
      <c r="D10" s="85">
        <f>D11+D19</f>
        <v>332456.67000000004</v>
      </c>
      <c r="E10" s="85">
        <f>E11+E19</f>
        <v>348326.0025</v>
      </c>
      <c r="H10" s="31"/>
      <c r="I10" s="31"/>
    </row>
    <row r="11" spans="1:14" x14ac:dyDescent="0.25">
      <c r="A11" s="160" t="s">
        <v>56</v>
      </c>
      <c r="B11" s="160" t="s">
        <v>57</v>
      </c>
      <c r="C11" s="158">
        <f>C13+C16</f>
        <v>16800</v>
      </c>
      <c r="D11" s="158">
        <f>D13+D16</f>
        <v>17640</v>
      </c>
      <c r="E11" s="158">
        <f>E13+E16</f>
        <v>18518.0625</v>
      </c>
      <c r="H11" s="31"/>
    </row>
    <row r="12" spans="1:14" x14ac:dyDescent="0.25">
      <c r="A12" s="160"/>
      <c r="B12" s="160"/>
      <c r="C12" s="159"/>
      <c r="D12" s="159"/>
      <c r="E12" s="159"/>
      <c r="H12" s="31"/>
    </row>
    <row r="13" spans="1:14" x14ac:dyDescent="0.25">
      <c r="A13" s="71">
        <v>1</v>
      </c>
      <c r="B13" s="80" t="s">
        <v>28</v>
      </c>
      <c r="C13" s="72">
        <f>C14</f>
        <v>15225</v>
      </c>
      <c r="D13" s="72">
        <f t="shared" ref="C13:E14" si="0">SUM(D14)</f>
        <v>15986.25</v>
      </c>
      <c r="E13" s="72">
        <f t="shared" si="0"/>
        <v>16785.5625</v>
      </c>
      <c r="G13" s="38"/>
      <c r="H13" s="41"/>
      <c r="I13" s="38"/>
      <c r="J13" s="38"/>
      <c r="K13" s="38"/>
      <c r="L13" s="38"/>
      <c r="M13" s="41"/>
      <c r="N13" s="38"/>
    </row>
    <row r="14" spans="1:14" x14ac:dyDescent="0.25">
      <c r="A14" s="118">
        <v>3</v>
      </c>
      <c r="B14" s="119" t="s">
        <v>4</v>
      </c>
      <c r="C14" s="76">
        <f t="shared" si="0"/>
        <v>15225</v>
      </c>
      <c r="D14" s="76">
        <f t="shared" si="0"/>
        <v>15986.25</v>
      </c>
      <c r="E14" s="76">
        <f t="shared" si="0"/>
        <v>16785.5625</v>
      </c>
      <c r="G14" s="38"/>
      <c r="H14" s="41"/>
      <c r="I14" s="38"/>
      <c r="J14" s="38"/>
      <c r="K14" s="38"/>
      <c r="L14" s="38"/>
      <c r="M14" s="41"/>
      <c r="N14" s="38"/>
    </row>
    <row r="15" spans="1:14" x14ac:dyDescent="0.25">
      <c r="A15" s="117">
        <v>32</v>
      </c>
      <c r="B15" s="117" t="s">
        <v>37</v>
      </c>
      <c r="C15" s="76">
        <v>15225</v>
      </c>
      <c r="D15" s="76">
        <f>(C15*5%)+C15</f>
        <v>15986.25</v>
      </c>
      <c r="E15" s="76">
        <f>(D15*5%)+D15</f>
        <v>16785.5625</v>
      </c>
      <c r="G15" s="99"/>
      <c r="H15" s="41"/>
      <c r="I15" s="99"/>
      <c r="J15" s="99"/>
      <c r="K15" s="38"/>
      <c r="L15" s="99"/>
      <c r="M15" s="41"/>
      <c r="N15" s="38"/>
    </row>
    <row r="16" spans="1:14" x14ac:dyDescent="0.25">
      <c r="A16" s="73">
        <v>3</v>
      </c>
      <c r="B16" s="100" t="s">
        <v>26</v>
      </c>
      <c r="C16" s="72">
        <f>C17</f>
        <v>1575</v>
      </c>
      <c r="D16" s="72">
        <f t="shared" ref="D16:D78" si="1">(C16*5%)+C16</f>
        <v>1653.75</v>
      </c>
      <c r="E16" s="72">
        <f t="shared" ref="E16:E78" si="2">(C16*10%)+C16</f>
        <v>1732.5</v>
      </c>
      <c r="G16" s="38"/>
      <c r="H16" s="41"/>
      <c r="I16" s="38"/>
      <c r="J16" s="38"/>
      <c r="K16" s="38"/>
      <c r="L16" s="38"/>
      <c r="M16" s="38"/>
      <c r="N16" s="38"/>
    </row>
    <row r="17" spans="1:14" x14ac:dyDescent="0.25">
      <c r="A17" s="118">
        <v>3</v>
      </c>
      <c r="B17" s="119" t="s">
        <v>4</v>
      </c>
      <c r="C17" s="76">
        <f t="shared" ref="C17" si="3">SUM(C18)</f>
        <v>1575</v>
      </c>
      <c r="D17" s="76">
        <f t="shared" si="1"/>
        <v>1653.75</v>
      </c>
      <c r="E17" s="76">
        <f t="shared" si="2"/>
        <v>1732.5</v>
      </c>
      <c r="G17" s="38"/>
      <c r="H17" s="41"/>
      <c r="I17" s="38"/>
      <c r="J17" s="38"/>
      <c r="K17" s="38"/>
      <c r="L17" s="38"/>
      <c r="M17" s="41"/>
      <c r="N17" s="38"/>
    </row>
    <row r="18" spans="1:14" ht="15" customHeight="1" x14ac:dyDescent="0.25">
      <c r="A18" s="117">
        <v>32</v>
      </c>
      <c r="B18" s="117" t="s">
        <v>37</v>
      </c>
      <c r="C18" s="116">
        <v>1575</v>
      </c>
      <c r="D18" s="76">
        <f t="shared" si="1"/>
        <v>1653.75</v>
      </c>
      <c r="E18" s="76">
        <f>(D18*5%)+D18</f>
        <v>1736.4375</v>
      </c>
      <c r="G18" s="54"/>
      <c r="H18" s="41"/>
      <c r="I18" s="38"/>
      <c r="J18" s="38"/>
      <c r="K18" s="38"/>
      <c r="L18" s="38"/>
      <c r="M18" s="41"/>
      <c r="N18" s="38"/>
    </row>
    <row r="19" spans="1:14" ht="30" customHeight="1" x14ac:dyDescent="0.25">
      <c r="A19" s="86" t="s">
        <v>58</v>
      </c>
      <c r="B19" s="86" t="s">
        <v>59</v>
      </c>
      <c r="C19" s="87">
        <f>C20+C25+C28+C31</f>
        <v>299825.40000000002</v>
      </c>
      <c r="D19" s="87">
        <f t="shared" ref="D19:E19" si="4">D20+D25+D28+D31</f>
        <v>314816.67000000004</v>
      </c>
      <c r="E19" s="87">
        <f t="shared" si="4"/>
        <v>329807.94</v>
      </c>
      <c r="G19" s="38"/>
      <c r="H19" s="41"/>
      <c r="I19" s="38"/>
      <c r="J19" s="38"/>
      <c r="K19" s="38"/>
      <c r="L19" s="38"/>
      <c r="M19" s="41"/>
      <c r="N19" s="38"/>
    </row>
    <row r="20" spans="1:14" ht="15" customHeight="1" x14ac:dyDescent="0.25">
      <c r="A20" s="71">
        <v>1</v>
      </c>
      <c r="B20" s="80" t="s">
        <v>28</v>
      </c>
      <c r="C20" s="72">
        <f>SUM(C21)</f>
        <v>283287.90000000002</v>
      </c>
      <c r="D20" s="72">
        <f t="shared" si="1"/>
        <v>297452.29500000004</v>
      </c>
      <c r="E20" s="72">
        <f t="shared" si="2"/>
        <v>311616.69</v>
      </c>
      <c r="G20" s="38"/>
      <c r="H20" s="41"/>
      <c r="I20" s="38"/>
      <c r="J20" s="38"/>
      <c r="K20" s="38"/>
      <c r="L20" s="38"/>
      <c r="M20" s="41"/>
      <c r="N20" s="38"/>
    </row>
    <row r="21" spans="1:14" ht="15" customHeight="1" x14ac:dyDescent="0.25">
      <c r="A21" s="118">
        <v>3</v>
      </c>
      <c r="B21" s="119" t="s">
        <v>4</v>
      </c>
      <c r="C21" s="76">
        <f>SUM(C22:C24)</f>
        <v>283287.90000000002</v>
      </c>
      <c r="D21" s="76">
        <f t="shared" si="1"/>
        <v>297452.29500000004</v>
      </c>
      <c r="E21" s="76">
        <f t="shared" si="2"/>
        <v>311616.69</v>
      </c>
      <c r="G21" s="38"/>
      <c r="H21" s="41"/>
      <c r="I21" s="38"/>
      <c r="J21" s="38"/>
      <c r="K21" s="38"/>
      <c r="L21" s="38"/>
      <c r="M21" s="41"/>
      <c r="N21" s="38"/>
    </row>
    <row r="22" spans="1:14" ht="15" customHeight="1" x14ac:dyDescent="0.25">
      <c r="A22" s="117">
        <v>31</v>
      </c>
      <c r="B22" s="117" t="s">
        <v>36</v>
      </c>
      <c r="C22" s="116">
        <v>211995</v>
      </c>
      <c r="D22" s="76">
        <f t="shared" si="1"/>
        <v>222594.75</v>
      </c>
      <c r="E22" s="76">
        <f>(D22*5%)+D22</f>
        <v>233724.48749999999</v>
      </c>
      <c r="G22" s="38"/>
      <c r="H22" s="41"/>
      <c r="I22" s="38"/>
      <c r="J22" s="38"/>
      <c r="K22" s="38"/>
      <c r="L22" s="38"/>
      <c r="M22" s="38"/>
      <c r="N22" s="38"/>
    </row>
    <row r="23" spans="1:14" x14ac:dyDescent="0.25">
      <c r="A23" s="117">
        <v>32</v>
      </c>
      <c r="B23" s="117" t="s">
        <v>37</v>
      </c>
      <c r="C23" s="116">
        <v>63417.9</v>
      </c>
      <c r="D23" s="76">
        <f t="shared" si="1"/>
        <v>66588.794999999998</v>
      </c>
      <c r="E23" s="76">
        <f t="shared" ref="E23:E24" si="5">(D23*5%)+D23</f>
        <v>69918.234750000003</v>
      </c>
      <c r="G23" s="54"/>
      <c r="H23" s="41"/>
      <c r="I23" s="38"/>
      <c r="J23" s="38"/>
      <c r="K23" s="38"/>
      <c r="L23" s="38"/>
      <c r="M23" s="38"/>
      <c r="N23" s="38"/>
    </row>
    <row r="24" spans="1:14" x14ac:dyDescent="0.25">
      <c r="A24" s="117">
        <v>34</v>
      </c>
      <c r="B24" s="117" t="s">
        <v>39</v>
      </c>
      <c r="C24" s="116">
        <v>7875</v>
      </c>
      <c r="D24" s="76">
        <f t="shared" si="1"/>
        <v>8268.75</v>
      </c>
      <c r="E24" s="76">
        <f t="shared" si="5"/>
        <v>8682.1875</v>
      </c>
      <c r="G24" s="38"/>
      <c r="H24" s="41"/>
      <c r="I24" s="38"/>
      <c r="J24" s="38"/>
      <c r="K24" s="38"/>
      <c r="L24" s="38"/>
      <c r="M24" s="38"/>
      <c r="N24" s="38"/>
    </row>
    <row r="25" spans="1:14" x14ac:dyDescent="0.25">
      <c r="A25" s="115">
        <v>3</v>
      </c>
      <c r="B25" s="100" t="s">
        <v>26</v>
      </c>
      <c r="C25" s="74">
        <f>C26</f>
        <v>262.5</v>
      </c>
      <c r="D25" s="72">
        <f t="shared" si="1"/>
        <v>275.625</v>
      </c>
      <c r="E25" s="72">
        <f t="shared" si="2"/>
        <v>288.75</v>
      </c>
      <c r="G25" s="38"/>
      <c r="H25" s="41"/>
      <c r="I25" s="38"/>
      <c r="J25" s="38"/>
      <c r="K25" s="38"/>
      <c r="L25" s="38"/>
      <c r="M25" s="38"/>
      <c r="N25" s="38"/>
    </row>
    <row r="26" spans="1:14" x14ac:dyDescent="0.25">
      <c r="A26" s="118">
        <v>3</v>
      </c>
      <c r="B26" s="119" t="s">
        <v>4</v>
      </c>
      <c r="C26" s="116">
        <f>C27</f>
        <v>262.5</v>
      </c>
      <c r="D26" s="76">
        <f t="shared" si="1"/>
        <v>275.625</v>
      </c>
      <c r="E26" s="76">
        <f t="shared" si="2"/>
        <v>288.75</v>
      </c>
      <c r="G26" s="38"/>
      <c r="H26" s="41"/>
      <c r="I26" s="38"/>
      <c r="J26" s="38"/>
      <c r="K26" s="38"/>
      <c r="L26" s="38"/>
      <c r="M26" s="38"/>
      <c r="N26" s="38"/>
    </row>
    <row r="27" spans="1:14" x14ac:dyDescent="0.25">
      <c r="A27" s="117">
        <v>32</v>
      </c>
      <c r="B27" s="117" t="s">
        <v>37</v>
      </c>
      <c r="C27" s="116">
        <v>262.5</v>
      </c>
      <c r="D27" s="76">
        <f t="shared" si="1"/>
        <v>275.625</v>
      </c>
      <c r="E27" s="76">
        <f>(D27*5%)+D27</f>
        <v>289.40625</v>
      </c>
      <c r="G27" s="38"/>
      <c r="H27" s="41"/>
      <c r="I27" s="38"/>
      <c r="J27" s="38"/>
      <c r="K27" s="38"/>
      <c r="L27" s="38"/>
      <c r="M27" s="38"/>
      <c r="N27" s="38"/>
    </row>
    <row r="28" spans="1:14" x14ac:dyDescent="0.25">
      <c r="A28" s="73">
        <v>4</v>
      </c>
      <c r="B28" s="100" t="s">
        <v>25</v>
      </c>
      <c r="C28" s="74">
        <f>SUM(C30)</f>
        <v>1050</v>
      </c>
      <c r="D28" s="72">
        <f t="shared" si="1"/>
        <v>1102.5</v>
      </c>
      <c r="E28" s="72">
        <f t="shared" si="2"/>
        <v>1155</v>
      </c>
      <c r="G28" s="38"/>
      <c r="H28" s="41"/>
      <c r="I28" s="38"/>
      <c r="J28" s="38"/>
      <c r="K28" s="38"/>
      <c r="L28" s="38"/>
      <c r="M28" s="38"/>
      <c r="N28" s="38"/>
    </row>
    <row r="29" spans="1:14" x14ac:dyDescent="0.25">
      <c r="A29" s="114">
        <v>3</v>
      </c>
      <c r="B29" s="115" t="s">
        <v>4</v>
      </c>
      <c r="C29" s="116">
        <f>C30</f>
        <v>1050</v>
      </c>
      <c r="D29" s="76">
        <f t="shared" si="1"/>
        <v>1102.5</v>
      </c>
      <c r="E29" s="76">
        <f t="shared" si="2"/>
        <v>1155</v>
      </c>
    </row>
    <row r="30" spans="1:14" x14ac:dyDescent="0.25">
      <c r="A30" s="117">
        <v>32</v>
      </c>
      <c r="B30" s="117" t="s">
        <v>37</v>
      </c>
      <c r="C30" s="116">
        <v>1050</v>
      </c>
      <c r="D30" s="76">
        <f t="shared" si="1"/>
        <v>1102.5</v>
      </c>
      <c r="E30" s="76">
        <f>(D30*5%)+D30</f>
        <v>1157.625</v>
      </c>
    </row>
    <row r="31" spans="1:14" x14ac:dyDescent="0.25">
      <c r="A31" s="115">
        <v>5</v>
      </c>
      <c r="B31" s="100" t="s">
        <v>38</v>
      </c>
      <c r="C31" s="74">
        <f>C32</f>
        <v>15225</v>
      </c>
      <c r="D31" s="72">
        <f t="shared" si="1"/>
        <v>15986.25</v>
      </c>
      <c r="E31" s="72">
        <f t="shared" si="2"/>
        <v>16747.5</v>
      </c>
    </row>
    <row r="32" spans="1:14" x14ac:dyDescent="0.25">
      <c r="A32" s="114">
        <v>3</v>
      </c>
      <c r="B32" s="115" t="s">
        <v>4</v>
      </c>
      <c r="C32" s="116">
        <f>C33</f>
        <v>15225</v>
      </c>
      <c r="D32" s="76">
        <f t="shared" si="1"/>
        <v>15986.25</v>
      </c>
      <c r="E32" s="76">
        <f t="shared" si="2"/>
        <v>16747.5</v>
      </c>
    </row>
    <row r="33" spans="1:11" x14ac:dyDescent="0.25">
      <c r="A33" s="117">
        <v>36</v>
      </c>
      <c r="B33" s="117" t="s">
        <v>191</v>
      </c>
      <c r="C33" s="116">
        <v>15225</v>
      </c>
      <c r="D33" s="76">
        <f t="shared" si="1"/>
        <v>15986.25</v>
      </c>
      <c r="E33" s="76">
        <f>(D33*5%)+D33</f>
        <v>16785.5625</v>
      </c>
    </row>
    <row r="34" spans="1:11" ht="31.5" customHeight="1" x14ac:dyDescent="0.25">
      <c r="A34" s="75" t="s">
        <v>61</v>
      </c>
      <c r="B34" s="75" t="s">
        <v>62</v>
      </c>
      <c r="C34" s="88">
        <f>C35+C48+C55+C64+C71+C86+C95+C108</f>
        <v>931415.1</v>
      </c>
      <c r="D34" s="88">
        <f t="shared" ref="D34:E34" si="6">D35+D48+D55+D64+D71+D86+D95+D108</f>
        <v>977985.85499999998</v>
      </c>
      <c r="E34" s="88">
        <f t="shared" si="6"/>
        <v>1024556.61</v>
      </c>
      <c r="G34" s="38"/>
      <c r="H34" s="38"/>
    </row>
    <row r="35" spans="1:11" ht="31.5" x14ac:dyDescent="0.25">
      <c r="A35" s="86" t="s">
        <v>63</v>
      </c>
      <c r="B35" s="89" t="s">
        <v>64</v>
      </c>
      <c r="C35" s="87">
        <f>C36+C39+C42+C45</f>
        <v>235200</v>
      </c>
      <c r="D35" s="87">
        <f t="shared" ref="D35:E35" si="7">D36+D39+D42+D45</f>
        <v>246960</v>
      </c>
      <c r="E35" s="87">
        <f t="shared" si="7"/>
        <v>258720</v>
      </c>
      <c r="G35" s="38"/>
      <c r="H35" s="41"/>
      <c r="I35" s="31"/>
    </row>
    <row r="36" spans="1:11" x14ac:dyDescent="0.25">
      <c r="A36" s="96">
        <v>1</v>
      </c>
      <c r="B36" s="92" t="s">
        <v>192</v>
      </c>
      <c r="C36" s="48">
        <f>C37</f>
        <v>4200</v>
      </c>
      <c r="D36" s="72">
        <f t="shared" si="1"/>
        <v>4410</v>
      </c>
      <c r="E36" s="72">
        <f t="shared" si="2"/>
        <v>4620</v>
      </c>
      <c r="G36" s="38"/>
      <c r="H36" s="41"/>
    </row>
    <row r="37" spans="1:11" x14ac:dyDescent="0.25">
      <c r="A37" s="111">
        <v>3</v>
      </c>
      <c r="B37" s="110" t="s">
        <v>4</v>
      </c>
      <c r="C37" s="46">
        <f>SUM(C38)</f>
        <v>4200</v>
      </c>
      <c r="D37" s="76">
        <f t="shared" si="1"/>
        <v>4410</v>
      </c>
      <c r="E37" s="76">
        <f t="shared" si="2"/>
        <v>4620</v>
      </c>
      <c r="G37" s="38"/>
      <c r="H37" s="38"/>
    </row>
    <row r="38" spans="1:11" x14ac:dyDescent="0.25">
      <c r="A38" s="112">
        <v>32</v>
      </c>
      <c r="B38" s="112" t="s">
        <v>37</v>
      </c>
      <c r="C38" s="46">
        <v>4200</v>
      </c>
      <c r="D38" s="76">
        <f t="shared" si="1"/>
        <v>4410</v>
      </c>
      <c r="E38" s="76">
        <f>(D38*5%)+D38</f>
        <v>4630.5</v>
      </c>
      <c r="G38" s="41"/>
      <c r="H38" s="38"/>
      <c r="K38" s="31"/>
    </row>
    <row r="39" spans="1:11" x14ac:dyDescent="0.25">
      <c r="A39" s="115">
        <v>3</v>
      </c>
      <c r="B39" s="100" t="s">
        <v>26</v>
      </c>
      <c r="C39" s="48">
        <f>C40</f>
        <v>16800</v>
      </c>
      <c r="D39" s="72">
        <f t="shared" si="1"/>
        <v>17640</v>
      </c>
      <c r="E39" s="72">
        <f t="shared" si="2"/>
        <v>18480</v>
      </c>
      <c r="G39" s="41"/>
      <c r="H39" s="38"/>
    </row>
    <row r="40" spans="1:11" x14ac:dyDescent="0.25">
      <c r="A40" s="118">
        <v>3</v>
      </c>
      <c r="B40" s="119" t="s">
        <v>4</v>
      </c>
      <c r="C40" s="46">
        <f>C41</f>
        <v>16800</v>
      </c>
      <c r="D40" s="76">
        <f t="shared" si="1"/>
        <v>17640</v>
      </c>
      <c r="E40" s="76">
        <f t="shared" si="2"/>
        <v>18480</v>
      </c>
      <c r="G40" s="41"/>
      <c r="H40" s="38"/>
    </row>
    <row r="41" spans="1:11" x14ac:dyDescent="0.25">
      <c r="A41" s="117">
        <v>32</v>
      </c>
      <c r="B41" s="117" t="s">
        <v>37</v>
      </c>
      <c r="C41" s="46">
        <v>16800</v>
      </c>
      <c r="D41" s="76">
        <f t="shared" si="1"/>
        <v>17640</v>
      </c>
      <c r="E41" s="76">
        <f>(D41*5%)+D41</f>
        <v>18522</v>
      </c>
      <c r="G41" s="41"/>
      <c r="H41" s="38"/>
    </row>
    <row r="42" spans="1:11" x14ac:dyDescent="0.25">
      <c r="A42" s="97">
        <v>4</v>
      </c>
      <c r="B42" s="101" t="s">
        <v>25</v>
      </c>
      <c r="C42" s="48">
        <f>C43</f>
        <v>210000</v>
      </c>
      <c r="D42" s="72">
        <f t="shared" si="1"/>
        <v>220500</v>
      </c>
      <c r="E42" s="72">
        <f t="shared" si="2"/>
        <v>231000</v>
      </c>
    </row>
    <row r="43" spans="1:11" x14ac:dyDescent="0.25">
      <c r="A43" s="45">
        <v>4</v>
      </c>
      <c r="B43" s="45" t="s">
        <v>5</v>
      </c>
      <c r="C43" s="46">
        <f>C44</f>
        <v>210000</v>
      </c>
      <c r="D43" s="76">
        <f t="shared" si="1"/>
        <v>220500</v>
      </c>
      <c r="E43" s="76">
        <f t="shared" si="2"/>
        <v>231000</v>
      </c>
      <c r="H43" s="31"/>
    </row>
    <row r="44" spans="1:11" x14ac:dyDescent="0.25">
      <c r="A44" s="45">
        <v>42</v>
      </c>
      <c r="B44" s="45" t="s">
        <v>175</v>
      </c>
      <c r="C44" s="46">
        <v>210000</v>
      </c>
      <c r="D44" s="76">
        <f t="shared" si="1"/>
        <v>220500</v>
      </c>
      <c r="E44" s="76">
        <f>(D44*5%)+D44</f>
        <v>231525</v>
      </c>
      <c r="H44" s="31"/>
    </row>
    <row r="45" spans="1:11" x14ac:dyDescent="0.25">
      <c r="A45" s="57">
        <v>5</v>
      </c>
      <c r="B45" s="58" t="s">
        <v>38</v>
      </c>
      <c r="C45" s="48">
        <f>C46</f>
        <v>4200</v>
      </c>
      <c r="D45" s="72">
        <f t="shared" si="1"/>
        <v>4410</v>
      </c>
      <c r="E45" s="72">
        <f t="shared" si="2"/>
        <v>4620</v>
      </c>
      <c r="H45" s="31"/>
    </row>
    <row r="46" spans="1:11" x14ac:dyDescent="0.25">
      <c r="A46" s="111">
        <v>3</v>
      </c>
      <c r="B46" s="110" t="s">
        <v>4</v>
      </c>
      <c r="C46" s="46">
        <f>SUM(C47)</f>
        <v>4200</v>
      </c>
      <c r="D46" s="76">
        <f t="shared" si="1"/>
        <v>4410</v>
      </c>
      <c r="E46" s="76">
        <f t="shared" si="2"/>
        <v>4620</v>
      </c>
      <c r="H46" s="31"/>
    </row>
    <row r="47" spans="1:11" x14ac:dyDescent="0.25">
      <c r="A47" s="112">
        <v>32</v>
      </c>
      <c r="B47" s="112" t="s">
        <v>37</v>
      </c>
      <c r="C47" s="46">
        <v>4200</v>
      </c>
      <c r="D47" s="76">
        <f t="shared" si="1"/>
        <v>4410</v>
      </c>
      <c r="E47" s="76">
        <f>(D47*5%)+D47</f>
        <v>4630.5</v>
      </c>
      <c r="H47" s="31"/>
    </row>
    <row r="48" spans="1:11" ht="31.5" x14ac:dyDescent="0.25">
      <c r="A48" s="90" t="s">
        <v>65</v>
      </c>
      <c r="B48" s="91" t="s">
        <v>66</v>
      </c>
      <c r="C48" s="87">
        <f>C49+C52</f>
        <v>59640</v>
      </c>
      <c r="D48" s="87">
        <f t="shared" ref="D48:E48" si="8">D49+D52</f>
        <v>62622</v>
      </c>
      <c r="E48" s="87">
        <f t="shared" si="8"/>
        <v>65604</v>
      </c>
      <c r="H48" s="31"/>
    </row>
    <row r="49" spans="1:9" x14ac:dyDescent="0.25">
      <c r="A49" s="96">
        <v>1</v>
      </c>
      <c r="B49" s="92" t="s">
        <v>192</v>
      </c>
      <c r="C49" s="48">
        <f t="shared" ref="C49:C50" si="9">C50</f>
        <v>2940</v>
      </c>
      <c r="D49" s="72">
        <f t="shared" si="1"/>
        <v>3087</v>
      </c>
      <c r="E49" s="72">
        <f t="shared" si="2"/>
        <v>3234</v>
      </c>
    </row>
    <row r="50" spans="1:9" x14ac:dyDescent="0.25">
      <c r="A50" s="111">
        <v>3</v>
      </c>
      <c r="B50" s="110" t="s">
        <v>4</v>
      </c>
      <c r="C50" s="46">
        <f t="shared" si="9"/>
        <v>2940</v>
      </c>
      <c r="D50" s="76">
        <f t="shared" si="1"/>
        <v>3087</v>
      </c>
      <c r="E50" s="76">
        <f t="shared" si="2"/>
        <v>3234</v>
      </c>
    </row>
    <row r="51" spans="1:9" x14ac:dyDescent="0.25">
      <c r="A51" s="112">
        <v>32</v>
      </c>
      <c r="B51" s="112" t="s">
        <v>37</v>
      </c>
      <c r="C51" s="46">
        <v>2940</v>
      </c>
      <c r="D51" s="76">
        <f t="shared" si="1"/>
        <v>3087</v>
      </c>
      <c r="E51" s="76">
        <f>(D51*5%)+D51</f>
        <v>3241.35</v>
      </c>
    </row>
    <row r="52" spans="1:9" x14ac:dyDescent="0.25">
      <c r="A52" s="97">
        <v>3</v>
      </c>
      <c r="B52" s="101" t="s">
        <v>26</v>
      </c>
      <c r="C52" s="48">
        <f t="shared" ref="C52:C53" si="10">C53</f>
        <v>56700</v>
      </c>
      <c r="D52" s="72">
        <f t="shared" si="1"/>
        <v>59535</v>
      </c>
      <c r="E52" s="72">
        <f t="shared" si="2"/>
        <v>62370</v>
      </c>
    </row>
    <row r="53" spans="1:9" x14ac:dyDescent="0.25">
      <c r="A53" s="111">
        <v>3</v>
      </c>
      <c r="B53" s="110" t="s">
        <v>4</v>
      </c>
      <c r="C53" s="46">
        <f t="shared" si="10"/>
        <v>56700</v>
      </c>
      <c r="D53" s="76">
        <f t="shared" si="1"/>
        <v>59535</v>
      </c>
      <c r="E53" s="76">
        <f t="shared" si="2"/>
        <v>62370</v>
      </c>
    </row>
    <row r="54" spans="1:9" x14ac:dyDescent="0.25">
      <c r="A54" s="112">
        <v>32</v>
      </c>
      <c r="B54" s="112" t="s">
        <v>37</v>
      </c>
      <c r="C54" s="46">
        <v>56700</v>
      </c>
      <c r="D54" s="76">
        <f t="shared" si="1"/>
        <v>59535</v>
      </c>
      <c r="E54" s="76">
        <f>(D54*5%)+D54</f>
        <v>62511.75</v>
      </c>
    </row>
    <row r="55" spans="1:9" ht="31.5" x14ac:dyDescent="0.25">
      <c r="A55" s="86" t="s">
        <v>67</v>
      </c>
      <c r="B55" s="89" t="s">
        <v>68</v>
      </c>
      <c r="C55" s="87">
        <f>C56+C61</f>
        <v>104370</v>
      </c>
      <c r="D55" s="87">
        <f t="shared" ref="D55:E55" si="11">D56+D61</f>
        <v>109588.5</v>
      </c>
      <c r="E55" s="87">
        <f t="shared" si="11"/>
        <v>114807</v>
      </c>
      <c r="H55" s="31"/>
      <c r="I55" s="31"/>
    </row>
    <row r="56" spans="1:9" x14ac:dyDescent="0.25">
      <c r="A56" s="96">
        <v>1</v>
      </c>
      <c r="B56" s="92" t="s">
        <v>192</v>
      </c>
      <c r="C56" s="48">
        <f>C57+C59</f>
        <v>93870</v>
      </c>
      <c r="D56" s="72">
        <f t="shared" si="1"/>
        <v>98563.5</v>
      </c>
      <c r="E56" s="72">
        <f t="shared" si="2"/>
        <v>103257</v>
      </c>
    </row>
    <row r="57" spans="1:9" x14ac:dyDescent="0.25">
      <c r="A57" s="111">
        <v>3</v>
      </c>
      <c r="B57" s="110" t="s">
        <v>4</v>
      </c>
      <c r="C57" s="46">
        <f>C58</f>
        <v>9870</v>
      </c>
      <c r="D57" s="76">
        <f t="shared" si="1"/>
        <v>10363.5</v>
      </c>
      <c r="E57" s="76">
        <f t="shared" si="2"/>
        <v>10857</v>
      </c>
    </row>
    <row r="58" spans="1:9" x14ac:dyDescent="0.25">
      <c r="A58" s="112">
        <v>32</v>
      </c>
      <c r="B58" s="112" t="s">
        <v>37</v>
      </c>
      <c r="C58" s="46">
        <v>9870</v>
      </c>
      <c r="D58" s="76">
        <f t="shared" si="1"/>
        <v>10363.5</v>
      </c>
      <c r="E58" s="76">
        <f>(D58*5%)+D58</f>
        <v>10881.674999999999</v>
      </c>
    </row>
    <row r="59" spans="1:9" x14ac:dyDescent="0.25">
      <c r="A59" s="45">
        <v>4</v>
      </c>
      <c r="B59" s="45" t="s">
        <v>5</v>
      </c>
      <c r="C59" s="46">
        <f>C60</f>
        <v>84000</v>
      </c>
      <c r="D59" s="76">
        <f t="shared" si="1"/>
        <v>88200</v>
      </c>
      <c r="E59" s="76">
        <f t="shared" si="2"/>
        <v>92400</v>
      </c>
    </row>
    <row r="60" spans="1:9" x14ac:dyDescent="0.25">
      <c r="A60" s="45">
        <v>42</v>
      </c>
      <c r="B60" s="45" t="s">
        <v>175</v>
      </c>
      <c r="C60" s="46">
        <v>84000</v>
      </c>
      <c r="D60" s="76">
        <f t="shared" si="1"/>
        <v>88200</v>
      </c>
      <c r="E60" s="76">
        <f>(D60*5%)+D60</f>
        <v>92610</v>
      </c>
    </row>
    <row r="61" spans="1:9" x14ac:dyDescent="0.25">
      <c r="A61" s="57">
        <v>7</v>
      </c>
      <c r="B61" s="58" t="s">
        <v>156</v>
      </c>
      <c r="C61" s="48">
        <f>C62</f>
        <v>10500</v>
      </c>
      <c r="D61" s="72">
        <f t="shared" si="1"/>
        <v>11025</v>
      </c>
      <c r="E61" s="72">
        <f t="shared" si="2"/>
        <v>11550</v>
      </c>
    </row>
    <row r="62" spans="1:9" x14ac:dyDescent="0.25">
      <c r="A62" s="45">
        <v>4</v>
      </c>
      <c r="B62" s="45" t="s">
        <v>5</v>
      </c>
      <c r="C62" s="46">
        <f>C63</f>
        <v>10500</v>
      </c>
      <c r="D62" s="76">
        <f t="shared" si="1"/>
        <v>11025</v>
      </c>
      <c r="E62" s="76">
        <f t="shared" si="2"/>
        <v>11550</v>
      </c>
    </row>
    <row r="63" spans="1:9" x14ac:dyDescent="0.25">
      <c r="A63" s="45">
        <v>42</v>
      </c>
      <c r="B63" s="45" t="s">
        <v>175</v>
      </c>
      <c r="C63" s="46">
        <v>10500</v>
      </c>
      <c r="D63" s="76">
        <f t="shared" si="1"/>
        <v>11025</v>
      </c>
      <c r="E63" s="76">
        <f>(D63*5%)+D63</f>
        <v>11576.25</v>
      </c>
    </row>
    <row r="64" spans="1:9" ht="31.5" x14ac:dyDescent="0.25">
      <c r="A64" s="86" t="s">
        <v>69</v>
      </c>
      <c r="B64" s="86" t="s">
        <v>70</v>
      </c>
      <c r="C64" s="87">
        <f>C65+C68</f>
        <v>16695</v>
      </c>
      <c r="D64" s="87">
        <f t="shared" ref="D64:E64" si="12">D65+D68</f>
        <v>17529.75</v>
      </c>
      <c r="E64" s="87">
        <f t="shared" si="12"/>
        <v>18364.5</v>
      </c>
    </row>
    <row r="65" spans="1:9" x14ac:dyDescent="0.25">
      <c r="A65" s="96">
        <v>1</v>
      </c>
      <c r="B65" s="92" t="s">
        <v>28</v>
      </c>
      <c r="C65" s="48">
        <f t="shared" ref="C65" si="13">C66</f>
        <v>3675</v>
      </c>
      <c r="D65" s="72">
        <f t="shared" si="1"/>
        <v>3858.75</v>
      </c>
      <c r="E65" s="72">
        <f t="shared" si="2"/>
        <v>4042.5</v>
      </c>
    </row>
    <row r="66" spans="1:9" x14ac:dyDescent="0.25">
      <c r="A66" s="111">
        <v>3</v>
      </c>
      <c r="B66" s="110" t="s">
        <v>4</v>
      </c>
      <c r="C66" s="46">
        <f>C67</f>
        <v>3675</v>
      </c>
      <c r="D66" s="76">
        <f t="shared" si="1"/>
        <v>3858.75</v>
      </c>
      <c r="E66" s="76">
        <f t="shared" si="2"/>
        <v>4042.5</v>
      </c>
    </row>
    <row r="67" spans="1:9" x14ac:dyDescent="0.25">
      <c r="A67" s="112">
        <v>32</v>
      </c>
      <c r="B67" s="112" t="s">
        <v>37</v>
      </c>
      <c r="C67" s="46">
        <v>3675</v>
      </c>
      <c r="D67" s="76">
        <f t="shared" si="1"/>
        <v>3858.75</v>
      </c>
      <c r="E67" s="76">
        <f>(D67*5%)+D67</f>
        <v>4051.6875</v>
      </c>
    </row>
    <row r="68" spans="1:9" x14ac:dyDescent="0.25">
      <c r="A68" s="97">
        <v>3</v>
      </c>
      <c r="B68" s="101" t="s">
        <v>26</v>
      </c>
      <c r="C68" s="48">
        <f t="shared" ref="C68:C69" si="14">C69</f>
        <v>13020</v>
      </c>
      <c r="D68" s="72">
        <f t="shared" si="1"/>
        <v>13671</v>
      </c>
      <c r="E68" s="72">
        <f t="shared" si="2"/>
        <v>14322</v>
      </c>
    </row>
    <row r="69" spans="1:9" x14ac:dyDescent="0.25">
      <c r="A69" s="111">
        <v>3</v>
      </c>
      <c r="B69" s="110" t="s">
        <v>4</v>
      </c>
      <c r="C69" s="46">
        <f t="shared" si="14"/>
        <v>13020</v>
      </c>
      <c r="D69" s="76">
        <f t="shared" si="1"/>
        <v>13671</v>
      </c>
      <c r="E69" s="76">
        <f t="shared" si="2"/>
        <v>14322</v>
      </c>
    </row>
    <row r="70" spans="1:9" x14ac:dyDescent="0.25">
      <c r="A70" s="112">
        <v>32</v>
      </c>
      <c r="B70" s="112" t="s">
        <v>37</v>
      </c>
      <c r="C70" s="46">
        <v>13020</v>
      </c>
      <c r="D70" s="76">
        <f t="shared" si="1"/>
        <v>13671</v>
      </c>
      <c r="E70" s="76">
        <f>(D70*5%)+D70</f>
        <v>14354.55</v>
      </c>
    </row>
    <row r="71" spans="1:9" ht="31.5" x14ac:dyDescent="0.25">
      <c r="A71" s="86" t="s">
        <v>71</v>
      </c>
      <c r="B71" s="86" t="s">
        <v>72</v>
      </c>
      <c r="C71" s="87">
        <f>C72+C75+C78+C83</f>
        <v>80272.5</v>
      </c>
      <c r="D71" s="87">
        <f t="shared" ref="D71:E71" si="15">D72+D75+D78+D83</f>
        <v>84286.125</v>
      </c>
      <c r="E71" s="87">
        <f t="shared" si="15"/>
        <v>88299.75</v>
      </c>
      <c r="H71" s="31"/>
      <c r="I71" s="31"/>
    </row>
    <row r="72" spans="1:9" x14ac:dyDescent="0.25">
      <c r="A72" s="96">
        <v>1</v>
      </c>
      <c r="B72" s="92" t="s">
        <v>28</v>
      </c>
      <c r="C72" s="48">
        <f t="shared" ref="C72:C73" si="16">C73</f>
        <v>22312.5</v>
      </c>
      <c r="D72" s="72">
        <f t="shared" si="1"/>
        <v>23428.125</v>
      </c>
      <c r="E72" s="72">
        <f t="shared" si="2"/>
        <v>24543.75</v>
      </c>
    </row>
    <row r="73" spans="1:9" x14ac:dyDescent="0.25">
      <c r="A73" s="111">
        <v>3</v>
      </c>
      <c r="B73" s="110" t="s">
        <v>4</v>
      </c>
      <c r="C73" s="46">
        <f t="shared" si="16"/>
        <v>22312.5</v>
      </c>
      <c r="D73" s="76">
        <f t="shared" si="1"/>
        <v>23428.125</v>
      </c>
      <c r="E73" s="76">
        <f t="shared" si="2"/>
        <v>24543.75</v>
      </c>
    </row>
    <row r="74" spans="1:9" x14ac:dyDescent="0.25">
      <c r="A74" s="112">
        <v>32</v>
      </c>
      <c r="B74" s="112" t="s">
        <v>37</v>
      </c>
      <c r="C74" s="46">
        <v>22312.5</v>
      </c>
      <c r="D74" s="76">
        <f t="shared" si="1"/>
        <v>23428.125</v>
      </c>
      <c r="E74" s="76">
        <f>(D74*5%)+D74</f>
        <v>24599.53125</v>
      </c>
    </row>
    <row r="75" spans="1:9" x14ac:dyDescent="0.25">
      <c r="A75" s="97">
        <v>3</v>
      </c>
      <c r="B75" s="101" t="s">
        <v>26</v>
      </c>
      <c r="C75" s="48">
        <f>C76</f>
        <v>3150</v>
      </c>
      <c r="D75" s="72">
        <f t="shared" si="1"/>
        <v>3307.5</v>
      </c>
      <c r="E75" s="72">
        <f t="shared" si="2"/>
        <v>3465</v>
      </c>
    </row>
    <row r="76" spans="1:9" x14ac:dyDescent="0.25">
      <c r="A76" s="111">
        <v>3</v>
      </c>
      <c r="B76" s="110" t="s">
        <v>4</v>
      </c>
      <c r="C76" s="46">
        <f>C77</f>
        <v>3150</v>
      </c>
      <c r="D76" s="76">
        <f t="shared" si="1"/>
        <v>3307.5</v>
      </c>
      <c r="E76" s="76">
        <f t="shared" si="2"/>
        <v>3465</v>
      </c>
    </row>
    <row r="77" spans="1:9" x14ac:dyDescent="0.25">
      <c r="A77" s="112">
        <v>32</v>
      </c>
      <c r="B77" s="112" t="s">
        <v>37</v>
      </c>
      <c r="C77" s="46">
        <v>3150</v>
      </c>
      <c r="D77" s="76">
        <f t="shared" si="1"/>
        <v>3307.5</v>
      </c>
      <c r="E77" s="76">
        <f>(D77*5%)+D77</f>
        <v>3472.875</v>
      </c>
    </row>
    <row r="78" spans="1:9" x14ac:dyDescent="0.25">
      <c r="A78" s="97">
        <v>4</v>
      </c>
      <c r="B78" s="101" t="s">
        <v>25</v>
      </c>
      <c r="C78" s="48">
        <f>C79+C81</f>
        <v>12810</v>
      </c>
      <c r="D78" s="72">
        <f t="shared" si="1"/>
        <v>13450.5</v>
      </c>
      <c r="E78" s="72">
        <f t="shared" si="2"/>
        <v>14091</v>
      </c>
    </row>
    <row r="79" spans="1:9" x14ac:dyDescent="0.25">
      <c r="A79" s="111">
        <v>3</v>
      </c>
      <c r="B79" s="110" t="s">
        <v>4</v>
      </c>
      <c r="C79" s="46">
        <f>C80</f>
        <v>1785</v>
      </c>
      <c r="D79" s="76">
        <f t="shared" ref="D79:E141" si="17">(C79*5%)+C79</f>
        <v>1874.25</v>
      </c>
      <c r="E79" s="76">
        <f t="shared" ref="E79:E134" si="18">(C79*10%)+C79</f>
        <v>1963.5</v>
      </c>
    </row>
    <row r="80" spans="1:9" x14ac:dyDescent="0.25">
      <c r="A80" s="112">
        <v>32</v>
      </c>
      <c r="B80" s="112" t="s">
        <v>37</v>
      </c>
      <c r="C80" s="46">
        <v>1785</v>
      </c>
      <c r="D80" s="76">
        <f t="shared" si="17"/>
        <v>1874.25</v>
      </c>
      <c r="E80" s="76">
        <f>(D80*5%)+D80</f>
        <v>1967.9625000000001</v>
      </c>
    </row>
    <row r="81" spans="1:9" x14ac:dyDescent="0.25">
      <c r="A81" s="45">
        <v>4</v>
      </c>
      <c r="B81" s="45" t="s">
        <v>5</v>
      </c>
      <c r="C81" s="46">
        <f>C82</f>
        <v>11025</v>
      </c>
      <c r="D81" s="76">
        <f t="shared" si="17"/>
        <v>11576.25</v>
      </c>
      <c r="E81" s="76">
        <f t="shared" si="18"/>
        <v>12127.5</v>
      </c>
    </row>
    <row r="82" spans="1:9" x14ac:dyDescent="0.25">
      <c r="A82" s="45">
        <v>42</v>
      </c>
      <c r="B82" s="45" t="s">
        <v>175</v>
      </c>
      <c r="C82" s="46">
        <v>11025</v>
      </c>
      <c r="D82" s="76">
        <f t="shared" si="17"/>
        <v>11576.25</v>
      </c>
      <c r="E82" s="76">
        <f>(D82*5%)+D82</f>
        <v>12155.0625</v>
      </c>
    </row>
    <row r="83" spans="1:9" x14ac:dyDescent="0.25">
      <c r="A83" s="57">
        <v>5</v>
      </c>
      <c r="B83" s="58" t="s">
        <v>38</v>
      </c>
      <c r="C83" s="48">
        <f t="shared" ref="C83:C84" si="19">C84</f>
        <v>42000</v>
      </c>
      <c r="D83" s="72">
        <f t="shared" si="17"/>
        <v>44100</v>
      </c>
      <c r="E83" s="72">
        <f t="shared" si="18"/>
        <v>46200</v>
      </c>
    </row>
    <row r="84" spans="1:9" x14ac:dyDescent="0.25">
      <c r="A84" s="45">
        <v>4</v>
      </c>
      <c r="B84" s="45" t="s">
        <v>5</v>
      </c>
      <c r="C84" s="46">
        <f t="shared" si="19"/>
        <v>42000</v>
      </c>
      <c r="D84" s="76">
        <f t="shared" si="17"/>
        <v>44100</v>
      </c>
      <c r="E84" s="76">
        <f t="shared" si="18"/>
        <v>46200</v>
      </c>
    </row>
    <row r="85" spans="1:9" x14ac:dyDescent="0.25">
      <c r="A85" s="45">
        <v>42</v>
      </c>
      <c r="B85" s="45" t="s">
        <v>175</v>
      </c>
      <c r="C85" s="46">
        <v>42000</v>
      </c>
      <c r="D85" s="76">
        <f t="shared" si="17"/>
        <v>44100</v>
      </c>
      <c r="E85" s="76">
        <f>(D85*5%)+D85</f>
        <v>46305</v>
      </c>
      <c r="G85" s="53"/>
      <c r="H85" s="41"/>
    </row>
    <row r="86" spans="1:9" ht="31.5" x14ac:dyDescent="0.25">
      <c r="A86" s="86" t="s">
        <v>73</v>
      </c>
      <c r="B86" s="86" t="s">
        <v>74</v>
      </c>
      <c r="C86" s="87">
        <f>C87+C92</f>
        <v>252000</v>
      </c>
      <c r="D86" s="87">
        <f t="shared" ref="D86:E86" si="20">D87+D92</f>
        <v>264600</v>
      </c>
      <c r="E86" s="87">
        <f t="shared" si="20"/>
        <v>277200</v>
      </c>
    </row>
    <row r="87" spans="1:9" x14ac:dyDescent="0.25">
      <c r="A87" s="97">
        <v>4</v>
      </c>
      <c r="B87" s="101" t="s">
        <v>25</v>
      </c>
      <c r="C87" s="48">
        <f>C88+C90</f>
        <v>243600</v>
      </c>
      <c r="D87" s="72">
        <f t="shared" si="17"/>
        <v>255780</v>
      </c>
      <c r="E87" s="72">
        <f t="shared" si="18"/>
        <v>267960</v>
      </c>
    </row>
    <row r="88" spans="1:9" x14ac:dyDescent="0.25">
      <c r="A88" s="111">
        <v>3</v>
      </c>
      <c r="B88" s="110" t="s">
        <v>4</v>
      </c>
      <c r="C88" s="46">
        <f>C89</f>
        <v>33600</v>
      </c>
      <c r="D88" s="76">
        <f t="shared" si="17"/>
        <v>35280</v>
      </c>
      <c r="E88" s="76">
        <f t="shared" si="18"/>
        <v>36960</v>
      </c>
    </row>
    <row r="89" spans="1:9" x14ac:dyDescent="0.25">
      <c r="A89" s="112">
        <v>32</v>
      </c>
      <c r="B89" s="112" t="s">
        <v>37</v>
      </c>
      <c r="C89" s="46">
        <v>33600</v>
      </c>
      <c r="D89" s="76">
        <f t="shared" si="17"/>
        <v>35280</v>
      </c>
      <c r="E89" s="76">
        <f>(D89*5%)+D89</f>
        <v>37044</v>
      </c>
    </row>
    <row r="90" spans="1:9" x14ac:dyDescent="0.25">
      <c r="A90" s="45">
        <v>4</v>
      </c>
      <c r="B90" s="45" t="s">
        <v>5</v>
      </c>
      <c r="C90" s="46">
        <f t="shared" ref="C90" si="21">C91</f>
        <v>210000</v>
      </c>
      <c r="D90" s="76">
        <f t="shared" si="17"/>
        <v>220500</v>
      </c>
      <c r="E90" s="76">
        <f t="shared" si="18"/>
        <v>231000</v>
      </c>
    </row>
    <row r="91" spans="1:9" x14ac:dyDescent="0.25">
      <c r="A91" s="45">
        <v>45</v>
      </c>
      <c r="B91" s="45" t="s">
        <v>193</v>
      </c>
      <c r="C91" s="46">
        <v>210000</v>
      </c>
      <c r="D91" s="76">
        <f t="shared" si="17"/>
        <v>220500</v>
      </c>
      <c r="E91" s="76">
        <f>(D91*5%)+D91</f>
        <v>231525</v>
      </c>
    </row>
    <row r="92" spans="1:9" x14ac:dyDescent="0.25">
      <c r="A92" s="57">
        <v>5</v>
      </c>
      <c r="B92" s="58" t="s">
        <v>38</v>
      </c>
      <c r="C92" s="48">
        <f t="shared" ref="C92:C93" si="22">C93</f>
        <v>8400</v>
      </c>
      <c r="D92" s="72">
        <f t="shared" si="17"/>
        <v>8820</v>
      </c>
      <c r="E92" s="72">
        <f t="shared" si="18"/>
        <v>9240</v>
      </c>
    </row>
    <row r="93" spans="1:9" x14ac:dyDescent="0.25">
      <c r="A93" s="111">
        <v>3</v>
      </c>
      <c r="B93" s="110" t="s">
        <v>4</v>
      </c>
      <c r="C93" s="46">
        <f t="shared" si="22"/>
        <v>8400</v>
      </c>
      <c r="D93" s="76">
        <f t="shared" si="17"/>
        <v>8820</v>
      </c>
      <c r="E93" s="76">
        <f t="shared" si="18"/>
        <v>9240</v>
      </c>
    </row>
    <row r="94" spans="1:9" x14ac:dyDescent="0.25">
      <c r="A94" s="112">
        <v>32</v>
      </c>
      <c r="B94" s="112" t="s">
        <v>37</v>
      </c>
      <c r="C94" s="46">
        <v>8400</v>
      </c>
      <c r="D94" s="76">
        <f t="shared" si="17"/>
        <v>8820</v>
      </c>
      <c r="E94" s="76">
        <f>(D94*5%)+D94</f>
        <v>9261</v>
      </c>
    </row>
    <row r="95" spans="1:9" ht="31.5" x14ac:dyDescent="0.25">
      <c r="A95" s="86" t="s">
        <v>75</v>
      </c>
      <c r="B95" s="86" t="s">
        <v>76</v>
      </c>
      <c r="C95" s="87">
        <f>C96+C99+C102+C105</f>
        <v>62802.6</v>
      </c>
      <c r="D95" s="87">
        <f t="shared" ref="D95:E95" si="23">D96+D99+D102+D105</f>
        <v>65942.73000000001</v>
      </c>
      <c r="E95" s="87">
        <f t="shared" si="23"/>
        <v>69082.86</v>
      </c>
      <c r="H95" s="31"/>
      <c r="I95" s="31"/>
    </row>
    <row r="96" spans="1:9" x14ac:dyDescent="0.25">
      <c r="A96" s="96">
        <v>1</v>
      </c>
      <c r="B96" s="92" t="s">
        <v>28</v>
      </c>
      <c r="C96" s="102">
        <f t="shared" ref="C96:C97" si="24">C97</f>
        <v>7037.1</v>
      </c>
      <c r="D96" s="72">
        <f t="shared" si="17"/>
        <v>7388.9549999999999</v>
      </c>
      <c r="E96" s="72">
        <f t="shared" si="18"/>
        <v>7740.81</v>
      </c>
    </row>
    <row r="97" spans="1:5" x14ac:dyDescent="0.25">
      <c r="A97" s="111">
        <v>3</v>
      </c>
      <c r="B97" s="110" t="s">
        <v>4</v>
      </c>
      <c r="C97" s="98">
        <f t="shared" si="24"/>
        <v>7037.1</v>
      </c>
      <c r="D97" s="76">
        <f t="shared" si="17"/>
        <v>7388.9549999999999</v>
      </c>
      <c r="E97" s="76">
        <f t="shared" si="18"/>
        <v>7740.81</v>
      </c>
    </row>
    <row r="98" spans="1:5" x14ac:dyDescent="0.25">
      <c r="A98" s="112">
        <v>32</v>
      </c>
      <c r="B98" s="112" t="s">
        <v>37</v>
      </c>
      <c r="C98" s="98">
        <v>7037.1</v>
      </c>
      <c r="D98" s="76">
        <f t="shared" si="17"/>
        <v>7388.9549999999999</v>
      </c>
      <c r="E98" s="76">
        <f>(D98*5%)+D98</f>
        <v>7758.4027500000002</v>
      </c>
    </row>
    <row r="99" spans="1:5" x14ac:dyDescent="0.25">
      <c r="A99" s="97">
        <v>3</v>
      </c>
      <c r="B99" s="101" t="s">
        <v>26</v>
      </c>
      <c r="C99" s="102">
        <f t="shared" ref="C99:C100" si="25">C100</f>
        <v>40425</v>
      </c>
      <c r="D99" s="72">
        <f t="shared" si="17"/>
        <v>42446.25</v>
      </c>
      <c r="E99" s="72">
        <f t="shared" si="18"/>
        <v>44467.5</v>
      </c>
    </row>
    <row r="100" spans="1:5" x14ac:dyDescent="0.25">
      <c r="A100" s="111">
        <v>3</v>
      </c>
      <c r="B100" s="110" t="s">
        <v>4</v>
      </c>
      <c r="C100" s="98">
        <f t="shared" si="25"/>
        <v>40425</v>
      </c>
      <c r="D100" s="76">
        <f t="shared" si="17"/>
        <v>42446.25</v>
      </c>
      <c r="E100" s="76">
        <f t="shared" si="18"/>
        <v>44467.5</v>
      </c>
    </row>
    <row r="101" spans="1:5" x14ac:dyDescent="0.25">
      <c r="A101" s="112">
        <v>32</v>
      </c>
      <c r="B101" s="112" t="s">
        <v>37</v>
      </c>
      <c r="C101" s="98">
        <v>40425</v>
      </c>
      <c r="D101" s="76">
        <f t="shared" si="17"/>
        <v>42446.25</v>
      </c>
      <c r="E101" s="76">
        <f>(D101*5%)+D101</f>
        <v>44568.5625</v>
      </c>
    </row>
    <row r="102" spans="1:5" x14ac:dyDescent="0.25">
      <c r="A102" s="97">
        <v>4</v>
      </c>
      <c r="B102" s="101" t="s">
        <v>25</v>
      </c>
      <c r="C102" s="102">
        <f t="shared" ref="C102:C103" si="26">C103</f>
        <v>12715.5</v>
      </c>
      <c r="D102" s="72">
        <f t="shared" si="17"/>
        <v>13351.275</v>
      </c>
      <c r="E102" s="72">
        <f t="shared" si="18"/>
        <v>13987.05</v>
      </c>
    </row>
    <row r="103" spans="1:5" x14ac:dyDescent="0.25">
      <c r="A103" s="111">
        <v>3</v>
      </c>
      <c r="B103" s="110" t="s">
        <v>4</v>
      </c>
      <c r="C103" s="98">
        <f t="shared" si="26"/>
        <v>12715.5</v>
      </c>
      <c r="D103" s="76">
        <f t="shared" si="17"/>
        <v>13351.275</v>
      </c>
      <c r="E103" s="76">
        <f t="shared" si="18"/>
        <v>13987.05</v>
      </c>
    </row>
    <row r="104" spans="1:5" x14ac:dyDescent="0.25">
      <c r="A104" s="112">
        <v>32</v>
      </c>
      <c r="B104" s="112" t="s">
        <v>37</v>
      </c>
      <c r="C104" s="46">
        <v>12715.5</v>
      </c>
      <c r="D104" s="76">
        <f t="shared" si="17"/>
        <v>13351.275</v>
      </c>
      <c r="E104" s="76">
        <f>(D104*5%)+D104</f>
        <v>14018.838749999999</v>
      </c>
    </row>
    <row r="105" spans="1:5" x14ac:dyDescent="0.25">
      <c r="A105" s="57">
        <v>7</v>
      </c>
      <c r="B105" s="58" t="s">
        <v>156</v>
      </c>
      <c r="C105" s="48">
        <f>C106</f>
        <v>2625</v>
      </c>
      <c r="D105" s="72">
        <f t="shared" si="17"/>
        <v>2756.25</v>
      </c>
      <c r="E105" s="72">
        <f t="shared" si="18"/>
        <v>2887.5</v>
      </c>
    </row>
    <row r="106" spans="1:5" x14ac:dyDescent="0.25">
      <c r="A106" s="45">
        <v>4</v>
      </c>
      <c r="B106" s="45" t="s">
        <v>5</v>
      </c>
      <c r="C106" s="46">
        <f>C107</f>
        <v>2625</v>
      </c>
      <c r="D106" s="76">
        <f t="shared" si="17"/>
        <v>2756.25</v>
      </c>
      <c r="E106" s="76">
        <f t="shared" si="18"/>
        <v>2887.5</v>
      </c>
    </row>
    <row r="107" spans="1:5" x14ac:dyDescent="0.25">
      <c r="A107" s="45">
        <v>42</v>
      </c>
      <c r="B107" s="45" t="s">
        <v>175</v>
      </c>
      <c r="C107" s="46">
        <v>2625</v>
      </c>
      <c r="D107" s="76">
        <f t="shared" si="17"/>
        <v>2756.25</v>
      </c>
      <c r="E107" s="76">
        <f>(D107*5%)+D107</f>
        <v>2894.0625</v>
      </c>
    </row>
    <row r="108" spans="1:5" ht="31.5" x14ac:dyDescent="0.25">
      <c r="A108" s="86" t="s">
        <v>77</v>
      </c>
      <c r="B108" s="86" t="s">
        <v>78</v>
      </c>
      <c r="C108" s="87">
        <f>C109+C113+C116</f>
        <v>120435</v>
      </c>
      <c r="D108" s="87">
        <f t="shared" ref="D108:E108" si="27">D109+D113+D116</f>
        <v>126456.75</v>
      </c>
      <c r="E108" s="87">
        <f t="shared" si="27"/>
        <v>132478.5</v>
      </c>
    </row>
    <row r="109" spans="1:5" x14ac:dyDescent="0.25">
      <c r="A109" s="97">
        <v>4</v>
      </c>
      <c r="B109" s="101" t="s">
        <v>25</v>
      </c>
      <c r="C109" s="48">
        <f t="shared" ref="C109" si="28">C110</f>
        <v>63000</v>
      </c>
      <c r="D109" s="72">
        <f t="shared" si="17"/>
        <v>66150</v>
      </c>
      <c r="E109" s="72">
        <f t="shared" si="18"/>
        <v>69300</v>
      </c>
    </row>
    <row r="110" spans="1:5" x14ac:dyDescent="0.25">
      <c r="A110" s="45">
        <v>4</v>
      </c>
      <c r="B110" s="45" t="s">
        <v>5</v>
      </c>
      <c r="C110" s="46">
        <f>SUM(C111:C112)</f>
        <v>63000</v>
      </c>
      <c r="D110" s="76">
        <f t="shared" si="17"/>
        <v>66150</v>
      </c>
      <c r="E110" s="76">
        <f t="shared" si="18"/>
        <v>69300</v>
      </c>
    </row>
    <row r="111" spans="1:5" x14ac:dyDescent="0.25">
      <c r="A111" s="45">
        <v>42</v>
      </c>
      <c r="B111" s="45" t="s">
        <v>175</v>
      </c>
      <c r="C111" s="46">
        <v>42000</v>
      </c>
      <c r="D111" s="76">
        <f t="shared" si="17"/>
        <v>44100</v>
      </c>
      <c r="E111" s="76">
        <f>(D111*5%)+D111</f>
        <v>46305</v>
      </c>
    </row>
    <row r="112" spans="1:5" x14ac:dyDescent="0.25">
      <c r="A112" s="45">
        <v>45</v>
      </c>
      <c r="B112" s="45" t="s">
        <v>193</v>
      </c>
      <c r="C112" s="46">
        <v>21000</v>
      </c>
      <c r="D112" s="76">
        <f t="shared" si="17"/>
        <v>22050</v>
      </c>
      <c r="E112" s="76">
        <f>(D112*5%)+D112</f>
        <v>23152.5</v>
      </c>
    </row>
    <row r="113" spans="1:9" x14ac:dyDescent="0.25">
      <c r="A113" s="57">
        <v>5</v>
      </c>
      <c r="B113" s="58" t="s">
        <v>38</v>
      </c>
      <c r="C113" s="48">
        <f>C114</f>
        <v>52500</v>
      </c>
      <c r="D113" s="72">
        <f t="shared" si="17"/>
        <v>55125</v>
      </c>
      <c r="E113" s="72">
        <f t="shared" si="18"/>
        <v>57750</v>
      </c>
    </row>
    <row r="114" spans="1:9" x14ac:dyDescent="0.25">
      <c r="A114" s="45">
        <v>4</v>
      </c>
      <c r="B114" s="45" t="s">
        <v>5</v>
      </c>
      <c r="C114" s="46">
        <f>C115</f>
        <v>52500</v>
      </c>
      <c r="D114" s="76">
        <f t="shared" si="17"/>
        <v>55125</v>
      </c>
      <c r="E114" s="76">
        <f t="shared" si="18"/>
        <v>57750</v>
      </c>
    </row>
    <row r="115" spans="1:9" x14ac:dyDescent="0.25">
      <c r="A115" s="45">
        <v>45</v>
      </c>
      <c r="B115" s="45" t="s">
        <v>193</v>
      </c>
      <c r="C115" s="46">
        <v>52500</v>
      </c>
      <c r="D115" s="76">
        <f t="shared" si="17"/>
        <v>55125</v>
      </c>
      <c r="E115" s="76">
        <f>(D115*5%)+D115</f>
        <v>57881.25</v>
      </c>
    </row>
    <row r="116" spans="1:9" x14ac:dyDescent="0.25">
      <c r="A116" s="57">
        <v>7</v>
      </c>
      <c r="B116" s="58" t="s">
        <v>156</v>
      </c>
      <c r="C116" s="48">
        <f t="shared" ref="C116:C117" si="29">C117</f>
        <v>4935</v>
      </c>
      <c r="D116" s="72">
        <f t="shared" si="17"/>
        <v>5181.75</v>
      </c>
      <c r="E116" s="72">
        <f t="shared" si="18"/>
        <v>5428.5</v>
      </c>
    </row>
    <row r="117" spans="1:9" x14ac:dyDescent="0.25">
      <c r="A117" s="111">
        <v>3</v>
      </c>
      <c r="B117" s="110" t="s">
        <v>4</v>
      </c>
      <c r="C117" s="46">
        <f t="shared" si="29"/>
        <v>4935</v>
      </c>
      <c r="D117" s="76">
        <f t="shared" si="17"/>
        <v>5181.75</v>
      </c>
      <c r="E117" s="76">
        <f t="shared" si="18"/>
        <v>5428.5</v>
      </c>
    </row>
    <row r="118" spans="1:9" x14ac:dyDescent="0.25">
      <c r="A118" s="112">
        <v>32</v>
      </c>
      <c r="B118" s="112" t="s">
        <v>37</v>
      </c>
      <c r="C118" s="46">
        <v>4935</v>
      </c>
      <c r="D118" s="76">
        <f t="shared" si="17"/>
        <v>5181.75</v>
      </c>
      <c r="E118" s="76">
        <f>(D118*5%)+D118</f>
        <v>5440.8374999999996</v>
      </c>
    </row>
    <row r="119" spans="1:9" ht="31.5" customHeight="1" x14ac:dyDescent="0.25">
      <c r="A119" s="77" t="s">
        <v>80</v>
      </c>
      <c r="B119" s="78" t="s">
        <v>81</v>
      </c>
      <c r="C119" s="132">
        <f>C120+C127</f>
        <v>35280</v>
      </c>
      <c r="D119" s="132">
        <f t="shared" ref="D119:E119" si="30">D120+D127</f>
        <v>37044</v>
      </c>
      <c r="E119" s="132">
        <f t="shared" si="30"/>
        <v>38808</v>
      </c>
    </row>
    <row r="120" spans="1:9" ht="30" customHeight="1" x14ac:dyDescent="0.25">
      <c r="A120" s="86" t="s">
        <v>82</v>
      </c>
      <c r="B120" s="93" t="s">
        <v>83</v>
      </c>
      <c r="C120" s="133">
        <f>C121+C124</f>
        <v>32655</v>
      </c>
      <c r="D120" s="133">
        <f t="shared" ref="D120:E120" si="31">D121+D124</f>
        <v>34287.75</v>
      </c>
      <c r="E120" s="133">
        <f t="shared" si="31"/>
        <v>35920.5</v>
      </c>
      <c r="H120" s="31"/>
      <c r="I120" s="31"/>
    </row>
    <row r="121" spans="1:9" x14ac:dyDescent="0.25">
      <c r="A121" s="96">
        <v>1</v>
      </c>
      <c r="B121" s="92" t="s">
        <v>28</v>
      </c>
      <c r="C121" s="48">
        <f t="shared" ref="C121:C122" si="32">C122</f>
        <v>28560</v>
      </c>
      <c r="D121" s="72">
        <f t="shared" si="17"/>
        <v>29988</v>
      </c>
      <c r="E121" s="72">
        <f t="shared" si="18"/>
        <v>31416</v>
      </c>
    </row>
    <row r="122" spans="1:9" x14ac:dyDescent="0.25">
      <c r="A122" s="111">
        <v>3</v>
      </c>
      <c r="B122" s="110" t="s">
        <v>4</v>
      </c>
      <c r="C122" s="46">
        <f t="shared" si="32"/>
        <v>28560</v>
      </c>
      <c r="D122" s="76">
        <f t="shared" si="17"/>
        <v>29988</v>
      </c>
      <c r="E122" s="76">
        <f t="shared" si="18"/>
        <v>31416</v>
      </c>
    </row>
    <row r="123" spans="1:9" x14ac:dyDescent="0.25">
      <c r="A123" s="112">
        <v>32</v>
      </c>
      <c r="B123" s="112" t="s">
        <v>37</v>
      </c>
      <c r="C123" s="46">
        <v>28560</v>
      </c>
      <c r="D123" s="76">
        <f t="shared" si="17"/>
        <v>29988</v>
      </c>
      <c r="E123" s="76">
        <f>(D123*5%)+D123</f>
        <v>31487.4</v>
      </c>
    </row>
    <row r="124" spans="1:9" x14ac:dyDescent="0.25">
      <c r="A124" s="97">
        <v>4</v>
      </c>
      <c r="B124" s="101" t="s">
        <v>25</v>
      </c>
      <c r="C124" s="48">
        <f t="shared" ref="C124:C125" si="33">C125</f>
        <v>4095</v>
      </c>
      <c r="D124" s="72">
        <f t="shared" si="17"/>
        <v>4299.75</v>
      </c>
      <c r="E124" s="72">
        <f t="shared" si="18"/>
        <v>4504.5</v>
      </c>
    </row>
    <row r="125" spans="1:9" x14ac:dyDescent="0.25">
      <c r="A125" s="111">
        <v>3</v>
      </c>
      <c r="B125" s="110" t="s">
        <v>4</v>
      </c>
      <c r="C125" s="46">
        <f t="shared" si="33"/>
        <v>4095</v>
      </c>
      <c r="D125" s="76">
        <f t="shared" si="17"/>
        <v>4299.75</v>
      </c>
      <c r="E125" s="76">
        <f t="shared" si="18"/>
        <v>4504.5</v>
      </c>
    </row>
    <row r="126" spans="1:9" x14ac:dyDescent="0.25">
      <c r="A126" s="112">
        <v>32</v>
      </c>
      <c r="B126" s="112" t="s">
        <v>37</v>
      </c>
      <c r="C126" s="46">
        <v>4095</v>
      </c>
      <c r="D126" s="76">
        <f t="shared" si="17"/>
        <v>4299.75</v>
      </c>
      <c r="E126" s="76">
        <f>(D126*5%)+D126</f>
        <v>4514.7375000000002</v>
      </c>
    </row>
    <row r="127" spans="1:9" ht="30" customHeight="1" x14ac:dyDescent="0.25">
      <c r="A127" s="86" t="s">
        <v>194</v>
      </c>
      <c r="B127" s="94" t="s">
        <v>195</v>
      </c>
      <c r="C127" s="129">
        <f t="shared" ref="C127:E129" si="34">C128</f>
        <v>2625</v>
      </c>
      <c r="D127" s="129">
        <f t="shared" si="34"/>
        <v>2756.25</v>
      </c>
      <c r="E127" s="129">
        <f t="shared" si="34"/>
        <v>2887.5</v>
      </c>
      <c r="H127" s="31"/>
      <c r="I127" s="31"/>
    </row>
    <row r="128" spans="1:9" x14ac:dyDescent="0.25">
      <c r="A128" s="97">
        <v>4</v>
      </c>
      <c r="B128" s="101" t="s">
        <v>25</v>
      </c>
      <c r="C128" s="48">
        <f t="shared" si="34"/>
        <v>2625</v>
      </c>
      <c r="D128" s="72">
        <f t="shared" si="17"/>
        <v>2756.25</v>
      </c>
      <c r="E128" s="72">
        <f t="shared" si="18"/>
        <v>2887.5</v>
      </c>
    </row>
    <row r="129" spans="1:9" x14ac:dyDescent="0.25">
      <c r="A129" s="111">
        <v>3</v>
      </c>
      <c r="B129" s="110" t="s">
        <v>4</v>
      </c>
      <c r="C129" s="46">
        <f t="shared" si="34"/>
        <v>2625</v>
      </c>
      <c r="D129" s="76">
        <f t="shared" si="17"/>
        <v>2756.25</v>
      </c>
      <c r="E129" s="76">
        <f t="shared" si="18"/>
        <v>2887.5</v>
      </c>
    </row>
    <row r="130" spans="1:9" x14ac:dyDescent="0.25">
      <c r="A130" s="112">
        <v>32</v>
      </c>
      <c r="B130" s="112" t="s">
        <v>37</v>
      </c>
      <c r="C130" s="46">
        <v>2625</v>
      </c>
      <c r="D130" s="76">
        <f t="shared" si="17"/>
        <v>2756.25</v>
      </c>
      <c r="E130" s="140">
        <f>(D130*5%)+D130</f>
        <v>2894.0625</v>
      </c>
    </row>
    <row r="131" spans="1:9" ht="45" customHeight="1" x14ac:dyDescent="0.25">
      <c r="A131" s="77" t="s">
        <v>84</v>
      </c>
      <c r="B131" s="77" t="s">
        <v>85</v>
      </c>
      <c r="C131" s="132">
        <f>C132+C136+C143+C152+C157+C169+C173+C177+C185+C181+C189+C193+C197</f>
        <v>396522</v>
      </c>
      <c r="D131" s="88">
        <f t="shared" si="17"/>
        <v>416348.1</v>
      </c>
      <c r="E131" s="88">
        <f t="shared" si="18"/>
        <v>436174.2</v>
      </c>
    </row>
    <row r="132" spans="1:9" ht="30" customHeight="1" x14ac:dyDescent="0.25">
      <c r="A132" s="86" t="s">
        <v>86</v>
      </c>
      <c r="B132" s="95" t="s">
        <v>87</v>
      </c>
      <c r="C132" s="129">
        <f t="shared" ref="C132:E133" si="35">C133</f>
        <v>7392</v>
      </c>
      <c r="D132" s="129">
        <f t="shared" si="35"/>
        <v>7761.6</v>
      </c>
      <c r="E132" s="129">
        <f t="shared" si="35"/>
        <v>8131.2</v>
      </c>
      <c r="H132" s="31"/>
      <c r="I132" s="31"/>
    </row>
    <row r="133" spans="1:9" x14ac:dyDescent="0.25">
      <c r="A133" s="96">
        <v>1</v>
      </c>
      <c r="B133" s="92" t="s">
        <v>28</v>
      </c>
      <c r="C133" s="48">
        <f t="shared" si="35"/>
        <v>7392</v>
      </c>
      <c r="D133" s="72">
        <f t="shared" si="17"/>
        <v>7761.6</v>
      </c>
      <c r="E133" s="72">
        <f t="shared" si="18"/>
        <v>8131.2</v>
      </c>
    </row>
    <row r="134" spans="1:9" x14ac:dyDescent="0.25">
      <c r="A134" s="111">
        <v>3</v>
      </c>
      <c r="B134" s="110" t="s">
        <v>4</v>
      </c>
      <c r="C134" s="46">
        <f>C135</f>
        <v>7392</v>
      </c>
      <c r="D134" s="76">
        <f t="shared" si="17"/>
        <v>7761.6</v>
      </c>
      <c r="E134" s="76">
        <f t="shared" si="18"/>
        <v>8131.2</v>
      </c>
    </row>
    <row r="135" spans="1:9" x14ac:dyDescent="0.25">
      <c r="A135" s="113">
        <v>38</v>
      </c>
      <c r="B135" s="113" t="s">
        <v>163</v>
      </c>
      <c r="C135" s="46">
        <v>7392</v>
      </c>
      <c r="D135" s="76">
        <f t="shared" si="17"/>
        <v>7761.6</v>
      </c>
      <c r="E135" s="76">
        <f t="shared" si="17"/>
        <v>8149.68</v>
      </c>
    </row>
    <row r="136" spans="1:9" ht="30" customHeight="1" x14ac:dyDescent="0.25">
      <c r="A136" s="86" t="s">
        <v>109</v>
      </c>
      <c r="B136" s="95" t="s">
        <v>88</v>
      </c>
      <c r="C136" s="129">
        <f t="shared" ref="C136:E136" si="36">C137</f>
        <v>91759.5</v>
      </c>
      <c r="D136" s="129">
        <f t="shared" si="36"/>
        <v>96347.475000000006</v>
      </c>
      <c r="E136" s="129">
        <f t="shared" si="36"/>
        <v>101164.84875</v>
      </c>
      <c r="H136" s="31"/>
      <c r="I136" s="31"/>
    </row>
    <row r="137" spans="1:9" x14ac:dyDescent="0.25">
      <c r="A137" s="96">
        <v>1</v>
      </c>
      <c r="B137" s="92" t="s">
        <v>28</v>
      </c>
      <c r="C137" s="48">
        <f>C138+C141</f>
        <v>91759.5</v>
      </c>
      <c r="D137" s="72">
        <f t="shared" si="17"/>
        <v>96347.475000000006</v>
      </c>
      <c r="E137" s="72">
        <f t="shared" si="17"/>
        <v>101164.84875</v>
      </c>
    </row>
    <row r="138" spans="1:9" x14ac:dyDescent="0.25">
      <c r="A138" s="111">
        <v>3</v>
      </c>
      <c r="B138" s="110" t="s">
        <v>4</v>
      </c>
      <c r="C138" s="46">
        <f>SUM(C139:C140)</f>
        <v>18259.5</v>
      </c>
      <c r="D138" s="76">
        <f t="shared" si="17"/>
        <v>19172.474999999999</v>
      </c>
      <c r="E138" s="76">
        <f t="shared" si="17"/>
        <v>20131.098749999997</v>
      </c>
    </row>
    <row r="139" spans="1:9" x14ac:dyDescent="0.25">
      <c r="A139" s="45">
        <v>37</v>
      </c>
      <c r="B139" s="45" t="s">
        <v>162</v>
      </c>
      <c r="C139" s="46">
        <v>9450</v>
      </c>
      <c r="D139" s="76">
        <f t="shared" si="17"/>
        <v>9922.5</v>
      </c>
      <c r="E139" s="76">
        <f t="shared" si="17"/>
        <v>10418.625</v>
      </c>
    </row>
    <row r="140" spans="1:9" x14ac:dyDescent="0.25">
      <c r="A140" s="113">
        <v>38</v>
      </c>
      <c r="B140" s="113" t="s">
        <v>163</v>
      </c>
      <c r="C140" s="46">
        <v>8809.5</v>
      </c>
      <c r="D140" s="76">
        <f t="shared" si="17"/>
        <v>9249.9750000000004</v>
      </c>
      <c r="E140" s="76">
        <f t="shared" si="17"/>
        <v>9712.473750000001</v>
      </c>
    </row>
    <row r="141" spans="1:9" x14ac:dyDescent="0.25">
      <c r="A141" s="45">
        <v>4</v>
      </c>
      <c r="B141" s="45" t="s">
        <v>5</v>
      </c>
      <c r="C141" s="46">
        <f>C142</f>
        <v>73500</v>
      </c>
      <c r="D141" s="76">
        <f t="shared" si="17"/>
        <v>77175</v>
      </c>
      <c r="E141" s="76">
        <f t="shared" si="17"/>
        <v>81033.75</v>
      </c>
    </row>
    <row r="142" spans="1:9" x14ac:dyDescent="0.25">
      <c r="A142" s="45">
        <v>42</v>
      </c>
      <c r="B142" s="45" t="s">
        <v>175</v>
      </c>
      <c r="C142" s="46">
        <v>73500</v>
      </c>
      <c r="D142" s="76">
        <f t="shared" ref="D142:E200" si="37">(C142*5%)+C142</f>
        <v>77175</v>
      </c>
      <c r="E142" s="76">
        <f t="shared" si="37"/>
        <v>81033.75</v>
      </c>
    </row>
    <row r="143" spans="1:9" ht="30" customHeight="1" x14ac:dyDescent="0.25">
      <c r="A143" s="86" t="s">
        <v>110</v>
      </c>
      <c r="B143" s="95" t="s">
        <v>89</v>
      </c>
      <c r="C143" s="129">
        <f>C144+C147</f>
        <v>22921.5</v>
      </c>
      <c r="D143" s="129">
        <f t="shared" ref="D143:E143" si="38">D144+D147</f>
        <v>24067.575000000001</v>
      </c>
      <c r="E143" s="129">
        <f t="shared" si="38"/>
        <v>25270.953750000001</v>
      </c>
    </row>
    <row r="144" spans="1:9" ht="15" customHeight="1" x14ac:dyDescent="0.25">
      <c r="A144" s="96">
        <v>1</v>
      </c>
      <c r="B144" s="92" t="s">
        <v>28</v>
      </c>
      <c r="C144" s="48">
        <f t="shared" ref="C144:E145" si="39">C145</f>
        <v>4021.5</v>
      </c>
      <c r="D144" s="48">
        <f t="shared" si="39"/>
        <v>4222.5749999999998</v>
      </c>
      <c r="E144" s="48">
        <f t="shared" si="39"/>
        <v>4433.7037499999997</v>
      </c>
    </row>
    <row r="145" spans="1:8" ht="15" customHeight="1" x14ac:dyDescent="0.25">
      <c r="A145" s="111">
        <v>3</v>
      </c>
      <c r="B145" s="110" t="s">
        <v>4</v>
      </c>
      <c r="C145" s="46">
        <f t="shared" si="39"/>
        <v>4021.5</v>
      </c>
      <c r="D145" s="76">
        <f t="shared" si="37"/>
        <v>4222.5749999999998</v>
      </c>
      <c r="E145" s="76">
        <f t="shared" si="37"/>
        <v>4433.7037499999997</v>
      </c>
      <c r="G145" s="38"/>
      <c r="H145" s="41"/>
    </row>
    <row r="146" spans="1:8" ht="15" customHeight="1" x14ac:dyDescent="0.25">
      <c r="A146" s="113">
        <v>38</v>
      </c>
      <c r="B146" s="113" t="s">
        <v>163</v>
      </c>
      <c r="C146" s="46">
        <v>4021.5</v>
      </c>
      <c r="D146" s="76">
        <f t="shared" si="37"/>
        <v>4222.5749999999998</v>
      </c>
      <c r="E146" s="76">
        <f t="shared" si="37"/>
        <v>4433.7037499999997</v>
      </c>
      <c r="G146" s="41"/>
      <c r="H146" s="41"/>
    </row>
    <row r="147" spans="1:8" x14ac:dyDescent="0.25">
      <c r="A147" s="57">
        <v>5</v>
      </c>
      <c r="B147" s="58" t="s">
        <v>38</v>
      </c>
      <c r="C147" s="48">
        <f>C148+C150</f>
        <v>18900</v>
      </c>
      <c r="D147" s="48">
        <f t="shared" ref="D147:E147" si="40">D148+D150</f>
        <v>19845</v>
      </c>
      <c r="E147" s="48">
        <f t="shared" si="40"/>
        <v>20837.25</v>
      </c>
    </row>
    <row r="148" spans="1:8" x14ac:dyDescent="0.25">
      <c r="A148" s="111">
        <v>3</v>
      </c>
      <c r="B148" s="110" t="s">
        <v>4</v>
      </c>
      <c r="C148" s="46">
        <f>C149</f>
        <v>8400</v>
      </c>
      <c r="D148" s="76">
        <f t="shared" si="37"/>
        <v>8820</v>
      </c>
      <c r="E148" s="76">
        <f t="shared" si="37"/>
        <v>9261</v>
      </c>
    </row>
    <row r="149" spans="1:8" x14ac:dyDescent="0.25">
      <c r="A149" s="112">
        <v>32</v>
      </c>
      <c r="B149" s="112" t="s">
        <v>37</v>
      </c>
      <c r="C149" s="46">
        <v>8400</v>
      </c>
      <c r="D149" s="76">
        <f t="shared" si="37"/>
        <v>8820</v>
      </c>
      <c r="E149" s="76">
        <f t="shared" si="37"/>
        <v>9261</v>
      </c>
    </row>
    <row r="150" spans="1:8" x14ac:dyDescent="0.25">
      <c r="A150" s="45">
        <v>4</v>
      </c>
      <c r="B150" s="45" t="s">
        <v>5</v>
      </c>
      <c r="C150" s="46">
        <f t="shared" ref="C150" si="41">C151</f>
        <v>10500</v>
      </c>
      <c r="D150" s="76">
        <f t="shared" si="37"/>
        <v>11025</v>
      </c>
      <c r="E150" s="76">
        <f t="shared" si="37"/>
        <v>11576.25</v>
      </c>
    </row>
    <row r="151" spans="1:8" x14ac:dyDescent="0.25">
      <c r="A151" s="45">
        <v>42</v>
      </c>
      <c r="B151" s="45" t="s">
        <v>175</v>
      </c>
      <c r="C151" s="46">
        <v>10500</v>
      </c>
      <c r="D151" s="76">
        <f t="shared" si="37"/>
        <v>11025</v>
      </c>
      <c r="E151" s="76">
        <f t="shared" si="37"/>
        <v>11576.25</v>
      </c>
    </row>
    <row r="152" spans="1:8" ht="30" customHeight="1" x14ac:dyDescent="0.25">
      <c r="A152" s="86" t="s">
        <v>108</v>
      </c>
      <c r="B152" s="95" t="s">
        <v>90</v>
      </c>
      <c r="C152" s="129">
        <f>C153</f>
        <v>79800</v>
      </c>
      <c r="D152" s="129">
        <f t="shared" ref="D152:E152" si="42">D153</f>
        <v>83790</v>
      </c>
      <c r="E152" s="129">
        <f t="shared" si="42"/>
        <v>87979.5</v>
      </c>
    </row>
    <row r="153" spans="1:8" x14ac:dyDescent="0.25">
      <c r="A153" s="96">
        <v>1</v>
      </c>
      <c r="B153" s="92" t="s">
        <v>28</v>
      </c>
      <c r="C153" s="48">
        <f t="shared" ref="C153:E153" si="43">C154</f>
        <v>79800</v>
      </c>
      <c r="D153" s="48">
        <f t="shared" si="43"/>
        <v>83790</v>
      </c>
      <c r="E153" s="48">
        <f t="shared" si="43"/>
        <v>87979.5</v>
      </c>
    </row>
    <row r="154" spans="1:8" x14ac:dyDescent="0.25">
      <c r="A154" s="111">
        <v>3</v>
      </c>
      <c r="B154" s="110" t="s">
        <v>4</v>
      </c>
      <c r="C154" s="46">
        <f>C155+C156</f>
        <v>79800</v>
      </c>
      <c r="D154" s="46">
        <f t="shared" ref="D154:E154" si="44">D155+D156</f>
        <v>83790</v>
      </c>
      <c r="E154" s="46">
        <f t="shared" si="44"/>
        <v>87979.5</v>
      </c>
    </row>
    <row r="155" spans="1:8" x14ac:dyDescent="0.25">
      <c r="A155" s="45">
        <v>36</v>
      </c>
      <c r="B155" s="45" t="s">
        <v>161</v>
      </c>
      <c r="C155" s="46">
        <v>13755</v>
      </c>
      <c r="D155" s="76">
        <f t="shared" si="37"/>
        <v>14442.75</v>
      </c>
      <c r="E155" s="76">
        <f t="shared" si="37"/>
        <v>15164.887500000001</v>
      </c>
    </row>
    <row r="156" spans="1:8" x14ac:dyDescent="0.25">
      <c r="A156" s="113">
        <v>38</v>
      </c>
      <c r="B156" s="113" t="s">
        <v>163</v>
      </c>
      <c r="C156" s="46">
        <v>66045</v>
      </c>
      <c r="D156" s="76">
        <f t="shared" si="37"/>
        <v>69347.25</v>
      </c>
      <c r="E156" s="76">
        <f t="shared" si="37"/>
        <v>72814.612500000003</v>
      </c>
    </row>
    <row r="157" spans="1:8" ht="30" customHeight="1" x14ac:dyDescent="0.25">
      <c r="A157" s="86" t="s">
        <v>111</v>
      </c>
      <c r="B157" s="95" t="s">
        <v>91</v>
      </c>
      <c r="C157" s="129">
        <f>C158+C161+C164</f>
        <v>32193</v>
      </c>
      <c r="D157" s="129">
        <f t="shared" ref="D157:E157" si="45">D158+D161+D164</f>
        <v>33802.65</v>
      </c>
      <c r="E157" s="129">
        <f t="shared" si="45"/>
        <v>35492.782500000001</v>
      </c>
    </row>
    <row r="158" spans="1:8" ht="15" customHeight="1" x14ac:dyDescent="0.25">
      <c r="A158" s="96">
        <v>1</v>
      </c>
      <c r="B158" s="92" t="s">
        <v>28</v>
      </c>
      <c r="C158" s="127">
        <f>C159</f>
        <v>346.5</v>
      </c>
      <c r="D158" s="72">
        <f t="shared" si="37"/>
        <v>363.82499999999999</v>
      </c>
      <c r="E158" s="72">
        <f t="shared" si="37"/>
        <v>382.01625000000001</v>
      </c>
    </row>
    <row r="159" spans="1:8" ht="15" customHeight="1" x14ac:dyDescent="0.25">
      <c r="A159" s="111">
        <v>3</v>
      </c>
      <c r="B159" s="110" t="s">
        <v>4</v>
      </c>
      <c r="C159" s="126">
        <f>C160</f>
        <v>346.5</v>
      </c>
      <c r="D159" s="76">
        <f t="shared" si="37"/>
        <v>363.82499999999999</v>
      </c>
      <c r="E159" s="76">
        <f t="shared" si="37"/>
        <v>382.01625000000001</v>
      </c>
    </row>
    <row r="160" spans="1:8" ht="15" customHeight="1" x14ac:dyDescent="0.25">
      <c r="A160" s="113">
        <v>38</v>
      </c>
      <c r="B160" s="113" t="s">
        <v>163</v>
      </c>
      <c r="C160" s="126">
        <v>346.5</v>
      </c>
      <c r="D160" s="76">
        <f t="shared" si="37"/>
        <v>363.82499999999999</v>
      </c>
      <c r="E160" s="76">
        <f t="shared" si="37"/>
        <v>382.01625000000001</v>
      </c>
    </row>
    <row r="161" spans="1:5" x14ac:dyDescent="0.25">
      <c r="A161" s="97">
        <v>4</v>
      </c>
      <c r="B161" s="101" t="s">
        <v>25</v>
      </c>
      <c r="C161" s="48">
        <f>C162</f>
        <v>25200</v>
      </c>
      <c r="D161" s="72">
        <f t="shared" si="37"/>
        <v>26460</v>
      </c>
      <c r="E161" s="72">
        <f t="shared" si="37"/>
        <v>27783</v>
      </c>
    </row>
    <row r="162" spans="1:5" x14ac:dyDescent="0.25">
      <c r="A162" s="45">
        <v>4</v>
      </c>
      <c r="B162" s="45" t="s">
        <v>5</v>
      </c>
      <c r="C162" s="46">
        <f>C163</f>
        <v>25200</v>
      </c>
      <c r="D162" s="76">
        <f t="shared" si="37"/>
        <v>26460</v>
      </c>
      <c r="E162" s="76">
        <f t="shared" si="37"/>
        <v>27783</v>
      </c>
    </row>
    <row r="163" spans="1:5" x14ac:dyDescent="0.25">
      <c r="A163" s="45">
        <v>42</v>
      </c>
      <c r="B163" s="45" t="s">
        <v>175</v>
      </c>
      <c r="C163" s="46">
        <v>25200</v>
      </c>
      <c r="D163" s="76">
        <f t="shared" si="37"/>
        <v>26460</v>
      </c>
      <c r="E163" s="76">
        <f t="shared" si="37"/>
        <v>27783</v>
      </c>
    </row>
    <row r="164" spans="1:5" x14ac:dyDescent="0.25">
      <c r="A164" s="57">
        <v>5</v>
      </c>
      <c r="B164" s="58" t="s">
        <v>38</v>
      </c>
      <c r="C164" s="48">
        <f>C165+C167</f>
        <v>6646.5</v>
      </c>
      <c r="D164" s="72">
        <f t="shared" si="37"/>
        <v>6978.8249999999998</v>
      </c>
      <c r="E164" s="72">
        <f t="shared" si="37"/>
        <v>7327.7662499999997</v>
      </c>
    </row>
    <row r="165" spans="1:5" x14ac:dyDescent="0.25">
      <c r="A165" s="111">
        <v>3</v>
      </c>
      <c r="B165" s="110" t="s">
        <v>4</v>
      </c>
      <c r="C165" s="46">
        <f t="shared" ref="C165" si="46">C166</f>
        <v>346.5</v>
      </c>
      <c r="D165" s="76">
        <f t="shared" si="37"/>
        <v>363.82499999999999</v>
      </c>
      <c r="E165" s="76">
        <f t="shared" si="37"/>
        <v>382.01625000000001</v>
      </c>
    </row>
    <row r="166" spans="1:5" x14ac:dyDescent="0.25">
      <c r="A166" s="113">
        <v>38</v>
      </c>
      <c r="B166" s="113" t="s">
        <v>163</v>
      </c>
      <c r="C166" s="46">
        <v>346.5</v>
      </c>
      <c r="D166" s="76">
        <f t="shared" si="37"/>
        <v>363.82499999999999</v>
      </c>
      <c r="E166" s="76">
        <f t="shared" si="37"/>
        <v>382.01625000000001</v>
      </c>
    </row>
    <row r="167" spans="1:5" x14ac:dyDescent="0.25">
      <c r="A167" s="45">
        <v>4</v>
      </c>
      <c r="B167" s="45" t="s">
        <v>5</v>
      </c>
      <c r="C167" s="46">
        <f>C168</f>
        <v>6300</v>
      </c>
      <c r="D167" s="76">
        <f t="shared" si="37"/>
        <v>6615</v>
      </c>
      <c r="E167" s="76">
        <f t="shared" si="37"/>
        <v>6945.75</v>
      </c>
    </row>
    <row r="168" spans="1:5" x14ac:dyDescent="0.25">
      <c r="A168" s="45">
        <v>42</v>
      </c>
      <c r="B168" s="45" t="s">
        <v>175</v>
      </c>
      <c r="C168" s="46">
        <v>6300</v>
      </c>
      <c r="D168" s="76">
        <f t="shared" si="37"/>
        <v>6615</v>
      </c>
      <c r="E168" s="76">
        <f t="shared" si="37"/>
        <v>6945.75</v>
      </c>
    </row>
    <row r="169" spans="1:5" ht="30" customHeight="1" x14ac:dyDescent="0.25">
      <c r="A169" s="86" t="s">
        <v>107</v>
      </c>
      <c r="B169" s="95" t="s">
        <v>92</v>
      </c>
      <c r="C169" s="129">
        <f t="shared" ref="C169:E171" si="47">C170</f>
        <v>12390</v>
      </c>
      <c r="D169" s="129">
        <f t="shared" si="47"/>
        <v>13009.5</v>
      </c>
      <c r="E169" s="129">
        <f t="shared" si="47"/>
        <v>13659.975</v>
      </c>
    </row>
    <row r="170" spans="1:5" x14ac:dyDescent="0.25">
      <c r="A170" s="96">
        <v>1</v>
      </c>
      <c r="B170" s="92" t="s">
        <v>28</v>
      </c>
      <c r="C170" s="48">
        <f t="shared" si="47"/>
        <v>12390</v>
      </c>
      <c r="D170" s="72">
        <f t="shared" si="37"/>
        <v>13009.5</v>
      </c>
      <c r="E170" s="72">
        <f t="shared" si="37"/>
        <v>13659.975</v>
      </c>
    </row>
    <row r="171" spans="1:5" x14ac:dyDescent="0.25">
      <c r="A171" s="111">
        <v>3</v>
      </c>
      <c r="B171" s="110" t="s">
        <v>4</v>
      </c>
      <c r="C171" s="46">
        <f t="shared" si="47"/>
        <v>12390</v>
      </c>
      <c r="D171" s="76">
        <f t="shared" si="37"/>
        <v>13009.5</v>
      </c>
      <c r="E171" s="76">
        <f t="shared" si="37"/>
        <v>13659.975</v>
      </c>
    </row>
    <row r="172" spans="1:5" x14ac:dyDescent="0.25">
      <c r="A172" s="113">
        <v>38</v>
      </c>
      <c r="B172" s="113" t="s">
        <v>163</v>
      </c>
      <c r="C172" s="46">
        <v>12390</v>
      </c>
      <c r="D172" s="76">
        <f t="shared" si="37"/>
        <v>13009.5</v>
      </c>
      <c r="E172" s="76">
        <f t="shared" si="37"/>
        <v>13659.975</v>
      </c>
    </row>
    <row r="173" spans="1:5" ht="30" customHeight="1" x14ac:dyDescent="0.25">
      <c r="A173" s="86" t="s">
        <v>106</v>
      </c>
      <c r="B173" s="95" t="s">
        <v>93</v>
      </c>
      <c r="C173" s="129">
        <f t="shared" ref="C173:E175" si="48">C174</f>
        <v>41107.5</v>
      </c>
      <c r="D173" s="129">
        <f t="shared" si="48"/>
        <v>43162.875</v>
      </c>
      <c r="E173" s="129">
        <f t="shared" si="48"/>
        <v>45321.018750000003</v>
      </c>
    </row>
    <row r="174" spans="1:5" x14ac:dyDescent="0.25">
      <c r="A174" s="96">
        <v>1</v>
      </c>
      <c r="B174" s="92" t="s">
        <v>28</v>
      </c>
      <c r="C174" s="48">
        <f t="shared" si="48"/>
        <v>41107.5</v>
      </c>
      <c r="D174" s="72">
        <f>(C174*5%)+C174</f>
        <v>43162.875</v>
      </c>
      <c r="E174" s="72">
        <f t="shared" si="37"/>
        <v>45321.018750000003</v>
      </c>
    </row>
    <row r="175" spans="1:5" x14ac:dyDescent="0.25">
      <c r="A175" s="111">
        <v>3</v>
      </c>
      <c r="B175" s="110" t="s">
        <v>4</v>
      </c>
      <c r="C175" s="46">
        <f t="shared" si="48"/>
        <v>41107.5</v>
      </c>
      <c r="D175" s="76">
        <f t="shared" si="37"/>
        <v>43162.875</v>
      </c>
      <c r="E175" s="76">
        <f t="shared" si="37"/>
        <v>45321.018750000003</v>
      </c>
    </row>
    <row r="176" spans="1:5" x14ac:dyDescent="0.25">
      <c r="A176" s="113">
        <v>38</v>
      </c>
      <c r="B176" s="113" t="s">
        <v>163</v>
      </c>
      <c r="C176" s="46">
        <v>41107.5</v>
      </c>
      <c r="D176" s="76">
        <f t="shared" si="37"/>
        <v>43162.875</v>
      </c>
      <c r="E176" s="76">
        <f t="shared" si="37"/>
        <v>45321.018750000003</v>
      </c>
    </row>
    <row r="177" spans="1:5" ht="30" customHeight="1" x14ac:dyDescent="0.25">
      <c r="A177" s="86" t="s">
        <v>105</v>
      </c>
      <c r="B177" s="95" t="s">
        <v>94</v>
      </c>
      <c r="C177" s="129">
        <f>C178</f>
        <v>20317.5</v>
      </c>
      <c r="D177" s="129">
        <f t="shared" ref="D177:E177" si="49">D178</f>
        <v>21333.375</v>
      </c>
      <c r="E177" s="129">
        <f t="shared" si="49"/>
        <v>22400.043750000001</v>
      </c>
    </row>
    <row r="178" spans="1:5" x14ac:dyDescent="0.25">
      <c r="A178" s="96">
        <v>1</v>
      </c>
      <c r="B178" s="92" t="s">
        <v>28</v>
      </c>
      <c r="C178" s="48">
        <f>C179</f>
        <v>20317.5</v>
      </c>
      <c r="D178" s="72">
        <f t="shared" si="37"/>
        <v>21333.375</v>
      </c>
      <c r="E178" s="72">
        <f t="shared" si="37"/>
        <v>22400.043750000001</v>
      </c>
    </row>
    <row r="179" spans="1:5" x14ac:dyDescent="0.25">
      <c r="A179" s="111">
        <v>3</v>
      </c>
      <c r="B179" s="110" t="s">
        <v>4</v>
      </c>
      <c r="C179" s="46">
        <f>C180</f>
        <v>20317.5</v>
      </c>
      <c r="D179" s="76">
        <f t="shared" si="37"/>
        <v>21333.375</v>
      </c>
      <c r="E179" s="76">
        <f t="shared" si="37"/>
        <v>22400.043750000001</v>
      </c>
    </row>
    <row r="180" spans="1:5" x14ac:dyDescent="0.25">
      <c r="A180" s="113">
        <v>38</v>
      </c>
      <c r="B180" s="113" t="s">
        <v>163</v>
      </c>
      <c r="C180" s="46">
        <v>20317.5</v>
      </c>
      <c r="D180" s="76">
        <f t="shared" si="37"/>
        <v>21333.375</v>
      </c>
      <c r="E180" s="76">
        <f t="shared" si="37"/>
        <v>22400.043750000001</v>
      </c>
    </row>
    <row r="181" spans="1:5" ht="30" customHeight="1" x14ac:dyDescent="0.25">
      <c r="A181" s="86" t="s">
        <v>104</v>
      </c>
      <c r="B181" s="94" t="s">
        <v>95</v>
      </c>
      <c r="C181" s="129">
        <f t="shared" ref="C181:E183" si="50">C182</f>
        <v>3675</v>
      </c>
      <c r="D181" s="129">
        <f t="shared" si="50"/>
        <v>3858.75</v>
      </c>
      <c r="E181" s="129">
        <f t="shared" si="50"/>
        <v>4051.6875</v>
      </c>
    </row>
    <row r="182" spans="1:5" x14ac:dyDescent="0.25">
      <c r="A182" s="96">
        <v>1</v>
      </c>
      <c r="B182" s="92" t="s">
        <v>28</v>
      </c>
      <c r="C182" s="48">
        <f t="shared" si="50"/>
        <v>3675</v>
      </c>
      <c r="D182" s="72">
        <f t="shared" si="37"/>
        <v>3858.75</v>
      </c>
      <c r="E182" s="72">
        <f t="shared" si="37"/>
        <v>4051.6875</v>
      </c>
    </row>
    <row r="183" spans="1:5" x14ac:dyDescent="0.25">
      <c r="A183" s="111">
        <v>3</v>
      </c>
      <c r="B183" s="110" t="s">
        <v>4</v>
      </c>
      <c r="C183" s="46">
        <f t="shared" si="50"/>
        <v>3675</v>
      </c>
      <c r="D183" s="76">
        <f t="shared" si="37"/>
        <v>3858.75</v>
      </c>
      <c r="E183" s="76">
        <f t="shared" si="37"/>
        <v>4051.6875</v>
      </c>
    </row>
    <row r="184" spans="1:5" x14ac:dyDescent="0.25">
      <c r="A184" s="45">
        <v>35</v>
      </c>
      <c r="B184" s="45" t="s">
        <v>160</v>
      </c>
      <c r="C184" s="46">
        <v>3675</v>
      </c>
      <c r="D184" s="76">
        <f t="shared" si="37"/>
        <v>3858.75</v>
      </c>
      <c r="E184" s="76">
        <f t="shared" si="37"/>
        <v>4051.6875</v>
      </c>
    </row>
    <row r="185" spans="1:5" ht="30" customHeight="1" x14ac:dyDescent="0.25">
      <c r="A185" s="86" t="s">
        <v>103</v>
      </c>
      <c r="B185" s="94" t="s">
        <v>96</v>
      </c>
      <c r="C185" s="129">
        <f>C186</f>
        <v>46200</v>
      </c>
      <c r="D185" s="129">
        <f t="shared" ref="D185:E185" si="51">D186</f>
        <v>48510</v>
      </c>
      <c r="E185" s="129">
        <f t="shared" si="51"/>
        <v>50935.5</v>
      </c>
    </row>
    <row r="186" spans="1:5" x14ac:dyDescent="0.25">
      <c r="A186" s="96">
        <v>1</v>
      </c>
      <c r="B186" s="92" t="s">
        <v>28</v>
      </c>
      <c r="C186" s="48">
        <f>C188</f>
        <v>46200</v>
      </c>
      <c r="D186" s="72">
        <f t="shared" si="37"/>
        <v>48510</v>
      </c>
      <c r="E186" s="72">
        <f t="shared" si="37"/>
        <v>50935.5</v>
      </c>
    </row>
    <row r="187" spans="1:5" x14ac:dyDescent="0.25">
      <c r="A187" s="121">
        <v>3</v>
      </c>
      <c r="B187" s="122" t="s">
        <v>177</v>
      </c>
      <c r="C187" s="46">
        <f>C188</f>
        <v>46200</v>
      </c>
      <c r="D187" s="76">
        <f t="shared" si="37"/>
        <v>48510</v>
      </c>
      <c r="E187" s="76">
        <f t="shared" si="37"/>
        <v>50935.5</v>
      </c>
    </row>
    <row r="188" spans="1:5" x14ac:dyDescent="0.25">
      <c r="A188" s="113">
        <v>38</v>
      </c>
      <c r="B188" s="113" t="s">
        <v>163</v>
      </c>
      <c r="C188" s="46">
        <v>46200</v>
      </c>
      <c r="D188" s="76">
        <f t="shared" si="37"/>
        <v>48510</v>
      </c>
      <c r="E188" s="76">
        <f t="shared" si="37"/>
        <v>50935.5</v>
      </c>
    </row>
    <row r="189" spans="1:5" ht="30" customHeight="1" x14ac:dyDescent="0.25">
      <c r="A189" s="86" t="s">
        <v>102</v>
      </c>
      <c r="B189" s="95" t="s">
        <v>97</v>
      </c>
      <c r="C189" s="129">
        <f t="shared" ref="C189:E191" si="52">C190</f>
        <v>3486</v>
      </c>
      <c r="D189" s="129">
        <f t="shared" si="52"/>
        <v>3660.3</v>
      </c>
      <c r="E189" s="129">
        <f t="shared" si="52"/>
        <v>3843.3150000000001</v>
      </c>
    </row>
    <row r="190" spans="1:5" x14ac:dyDescent="0.25">
      <c r="A190" s="96">
        <v>1</v>
      </c>
      <c r="B190" s="92" t="s">
        <v>28</v>
      </c>
      <c r="C190" s="48">
        <f t="shared" si="52"/>
        <v>3486</v>
      </c>
      <c r="D190" s="72">
        <f t="shared" si="37"/>
        <v>3660.3</v>
      </c>
      <c r="E190" s="72">
        <f t="shared" si="37"/>
        <v>3843.3150000000001</v>
      </c>
    </row>
    <row r="191" spans="1:5" x14ac:dyDescent="0.25">
      <c r="A191" s="111">
        <v>3</v>
      </c>
      <c r="B191" s="110" t="s">
        <v>4</v>
      </c>
      <c r="C191" s="46">
        <f t="shared" si="52"/>
        <v>3486</v>
      </c>
      <c r="D191" s="76">
        <f t="shared" si="37"/>
        <v>3660.3</v>
      </c>
      <c r="E191" s="76">
        <f t="shared" si="37"/>
        <v>3843.3150000000001</v>
      </c>
    </row>
    <row r="192" spans="1:5" x14ac:dyDescent="0.25">
      <c r="A192" s="113">
        <v>38</v>
      </c>
      <c r="B192" s="113" t="s">
        <v>163</v>
      </c>
      <c r="C192" s="46">
        <v>3486</v>
      </c>
      <c r="D192" s="76">
        <f t="shared" si="37"/>
        <v>3660.3</v>
      </c>
      <c r="E192" s="76">
        <f t="shared" si="37"/>
        <v>3843.3150000000001</v>
      </c>
    </row>
    <row r="193" spans="1:9" ht="30" customHeight="1" x14ac:dyDescent="0.25">
      <c r="A193" s="86" t="s">
        <v>101</v>
      </c>
      <c r="B193" s="95" t="s">
        <v>98</v>
      </c>
      <c r="C193" s="129">
        <f t="shared" ref="C193:C195" si="53">C194</f>
        <v>12967.5</v>
      </c>
      <c r="D193" s="87">
        <f t="shared" si="37"/>
        <v>13615.875</v>
      </c>
      <c r="E193" s="87">
        <f t="shared" si="37"/>
        <v>14296.668750000001</v>
      </c>
    </row>
    <row r="194" spans="1:9" x14ac:dyDescent="0.25">
      <c r="A194" s="96">
        <v>1</v>
      </c>
      <c r="B194" s="92" t="s">
        <v>28</v>
      </c>
      <c r="C194" s="48">
        <f t="shared" si="53"/>
        <v>12967.5</v>
      </c>
      <c r="D194" s="72">
        <f t="shared" si="37"/>
        <v>13615.875</v>
      </c>
      <c r="E194" s="72">
        <f t="shared" si="37"/>
        <v>14296.668750000001</v>
      </c>
    </row>
    <row r="195" spans="1:9" x14ac:dyDescent="0.25">
      <c r="A195" s="111">
        <v>3</v>
      </c>
      <c r="B195" s="110" t="s">
        <v>4</v>
      </c>
      <c r="C195" s="46">
        <f t="shared" si="53"/>
        <v>12967.5</v>
      </c>
      <c r="D195" s="76">
        <f t="shared" si="37"/>
        <v>13615.875</v>
      </c>
      <c r="E195" s="76">
        <f t="shared" si="37"/>
        <v>14296.668750000001</v>
      </c>
    </row>
    <row r="196" spans="1:9" x14ac:dyDescent="0.25">
      <c r="A196" s="45">
        <v>37</v>
      </c>
      <c r="B196" s="45" t="s">
        <v>162</v>
      </c>
      <c r="C196" s="46">
        <v>12967.5</v>
      </c>
      <c r="D196" s="76">
        <f t="shared" si="37"/>
        <v>13615.875</v>
      </c>
      <c r="E196" s="76">
        <f t="shared" si="37"/>
        <v>14296.668750000001</v>
      </c>
      <c r="G196" s="41"/>
      <c r="H196" s="41"/>
    </row>
    <row r="197" spans="1:9" ht="30" customHeight="1" x14ac:dyDescent="0.25">
      <c r="A197" s="86" t="s">
        <v>100</v>
      </c>
      <c r="B197" s="95" t="s">
        <v>99</v>
      </c>
      <c r="C197" s="129">
        <f t="shared" ref="C197:C199" si="54">C198</f>
        <v>22312.5</v>
      </c>
      <c r="D197" s="87">
        <f t="shared" si="37"/>
        <v>23428.125</v>
      </c>
      <c r="E197" s="87">
        <f t="shared" si="37"/>
        <v>24599.53125</v>
      </c>
      <c r="G197" s="38"/>
      <c r="H197" s="38"/>
    </row>
    <row r="198" spans="1:9" x14ac:dyDescent="0.25">
      <c r="A198" s="96">
        <v>1</v>
      </c>
      <c r="B198" s="92" t="s">
        <v>28</v>
      </c>
      <c r="C198" s="48">
        <f t="shared" si="54"/>
        <v>22312.5</v>
      </c>
      <c r="D198" s="72">
        <f t="shared" si="37"/>
        <v>23428.125</v>
      </c>
      <c r="E198" s="72">
        <f t="shared" si="37"/>
        <v>24599.53125</v>
      </c>
      <c r="G198" s="38"/>
      <c r="H198" s="41"/>
    </row>
    <row r="199" spans="1:9" x14ac:dyDescent="0.25">
      <c r="A199" s="111">
        <v>3</v>
      </c>
      <c r="B199" s="110" t="s">
        <v>4</v>
      </c>
      <c r="C199" s="46">
        <f t="shared" si="54"/>
        <v>22312.5</v>
      </c>
      <c r="D199" s="76">
        <f t="shared" si="37"/>
        <v>23428.125</v>
      </c>
      <c r="E199" s="76">
        <f t="shared" si="37"/>
        <v>24599.53125</v>
      </c>
      <c r="G199" s="38"/>
      <c r="H199" s="41"/>
    </row>
    <row r="200" spans="1:9" x14ac:dyDescent="0.25">
      <c r="A200" s="45">
        <v>37</v>
      </c>
      <c r="B200" s="45" t="s">
        <v>162</v>
      </c>
      <c r="C200" s="46">
        <v>22312.5</v>
      </c>
      <c r="D200" s="76">
        <f t="shared" si="37"/>
        <v>23428.125</v>
      </c>
      <c r="E200" s="76">
        <f t="shared" si="37"/>
        <v>24599.53125</v>
      </c>
      <c r="G200" s="41"/>
      <c r="H200" s="41"/>
    </row>
    <row r="201" spans="1:9" ht="20.100000000000001" customHeight="1" x14ac:dyDescent="0.25">
      <c r="A201" s="155"/>
      <c r="B201" s="156"/>
      <c r="C201" s="156"/>
      <c r="D201" s="156"/>
      <c r="E201" s="157"/>
    </row>
    <row r="202" spans="1:9" ht="36" customHeight="1" x14ac:dyDescent="0.25">
      <c r="A202" s="63" t="s">
        <v>112</v>
      </c>
      <c r="B202" s="64" t="s">
        <v>113</v>
      </c>
      <c r="C202" s="79">
        <f>C204</f>
        <v>411600</v>
      </c>
      <c r="D202" s="79">
        <f t="shared" ref="D202:E202" si="55">D204</f>
        <v>432180</v>
      </c>
      <c r="E202" s="79">
        <f t="shared" si="55"/>
        <v>452760</v>
      </c>
      <c r="I202" s="31"/>
    </row>
    <row r="203" spans="1:9" x14ac:dyDescent="0.25">
      <c r="A203" s="1"/>
      <c r="B203" s="1"/>
      <c r="C203" s="1"/>
      <c r="D203" s="46"/>
      <c r="E203" s="46"/>
    </row>
    <row r="204" spans="1:9" ht="31.5" customHeight="1" x14ac:dyDescent="0.25">
      <c r="A204" s="77" t="s">
        <v>114</v>
      </c>
      <c r="B204" s="78" t="s">
        <v>115</v>
      </c>
      <c r="C204" s="49">
        <f>C205+C217+C227</f>
        <v>411600</v>
      </c>
      <c r="D204" s="49">
        <f t="shared" ref="D204:E207" si="56">(C204*5%)+C204</f>
        <v>432180</v>
      </c>
      <c r="E204" s="49">
        <f t="shared" ref="E204" si="57">(C204*10%)+C204</f>
        <v>452760</v>
      </c>
    </row>
    <row r="205" spans="1:9" ht="30" customHeight="1" x14ac:dyDescent="0.25">
      <c r="A205" s="86" t="s">
        <v>117</v>
      </c>
      <c r="B205" s="95" t="s">
        <v>118</v>
      </c>
      <c r="C205" s="51">
        <f>C206+C209+C213</f>
        <v>305119.5</v>
      </c>
      <c r="D205" s="51">
        <f t="shared" ref="D205:E205" si="58">D206+D209+D213</f>
        <v>320375.47499999998</v>
      </c>
      <c r="E205" s="51">
        <f t="shared" si="58"/>
        <v>336394.24875000003</v>
      </c>
    </row>
    <row r="206" spans="1:9" x14ac:dyDescent="0.25">
      <c r="A206" s="96">
        <v>1</v>
      </c>
      <c r="B206" s="92" t="s">
        <v>28</v>
      </c>
      <c r="C206" s="48">
        <f>C207</f>
        <v>262500</v>
      </c>
      <c r="D206" s="48">
        <f t="shared" si="56"/>
        <v>275625</v>
      </c>
      <c r="E206" s="48">
        <f t="shared" si="56"/>
        <v>289406.25</v>
      </c>
    </row>
    <row r="207" spans="1:9" x14ac:dyDescent="0.25">
      <c r="A207" s="111">
        <v>3</v>
      </c>
      <c r="B207" s="110" t="s">
        <v>4</v>
      </c>
      <c r="C207" s="46">
        <f>SUM(C208:C208)</f>
        <v>262500</v>
      </c>
      <c r="D207" s="46">
        <f t="shared" si="56"/>
        <v>275625</v>
      </c>
      <c r="E207" s="46">
        <f t="shared" si="56"/>
        <v>289406.25</v>
      </c>
    </row>
    <row r="208" spans="1:9" x14ac:dyDescent="0.25">
      <c r="A208" s="111">
        <v>31</v>
      </c>
      <c r="B208" s="110" t="s">
        <v>176</v>
      </c>
      <c r="C208" s="46">
        <v>262500</v>
      </c>
      <c r="D208" s="46">
        <f>(C208*5%)+C208</f>
        <v>275625</v>
      </c>
      <c r="E208" s="46">
        <f>(D208*5%)+D208</f>
        <v>289406.25</v>
      </c>
    </row>
    <row r="209" spans="1:5" x14ac:dyDescent="0.25">
      <c r="A209" s="97">
        <v>4</v>
      </c>
      <c r="B209" s="101" t="s">
        <v>25</v>
      </c>
      <c r="C209" s="48">
        <f>C210</f>
        <v>16159.5</v>
      </c>
      <c r="D209" s="48">
        <f t="shared" ref="D209:E241" si="59">(C209*5%)+C209</f>
        <v>16967.474999999999</v>
      </c>
      <c r="E209" s="48">
        <f t="shared" si="59"/>
        <v>17815.848749999997</v>
      </c>
    </row>
    <row r="210" spans="1:5" x14ac:dyDescent="0.25">
      <c r="A210" s="111">
        <v>3</v>
      </c>
      <c r="B210" s="110" t="s">
        <v>4</v>
      </c>
      <c r="C210" s="46">
        <f>C211+C212</f>
        <v>16159.5</v>
      </c>
      <c r="D210" s="46">
        <f t="shared" si="59"/>
        <v>16967.474999999999</v>
      </c>
      <c r="E210" s="46">
        <f t="shared" si="59"/>
        <v>17815.848749999997</v>
      </c>
    </row>
    <row r="211" spans="1:5" x14ac:dyDescent="0.25">
      <c r="A211" s="111">
        <v>32</v>
      </c>
      <c r="B211" s="110" t="s">
        <v>37</v>
      </c>
      <c r="C211" s="46">
        <v>15540</v>
      </c>
      <c r="D211" s="46">
        <f t="shared" si="59"/>
        <v>16317</v>
      </c>
      <c r="E211" s="46">
        <f t="shared" si="59"/>
        <v>17132.849999999999</v>
      </c>
    </row>
    <row r="212" spans="1:5" x14ac:dyDescent="0.25">
      <c r="A212" s="45">
        <v>34</v>
      </c>
      <c r="B212" s="45" t="s">
        <v>39</v>
      </c>
      <c r="C212" s="46">
        <v>619.5</v>
      </c>
      <c r="D212" s="46">
        <f t="shared" si="59"/>
        <v>650.47500000000002</v>
      </c>
      <c r="E212" s="46">
        <f t="shared" si="59"/>
        <v>682.99874999999997</v>
      </c>
    </row>
    <row r="213" spans="1:5" x14ac:dyDescent="0.25">
      <c r="A213" s="57">
        <v>5</v>
      </c>
      <c r="B213" s="58" t="s">
        <v>38</v>
      </c>
      <c r="C213" s="48">
        <f>C214</f>
        <v>26460</v>
      </c>
      <c r="D213" s="48">
        <f t="shared" si="59"/>
        <v>27783</v>
      </c>
      <c r="E213" s="48">
        <f t="shared" si="59"/>
        <v>29172.15</v>
      </c>
    </row>
    <row r="214" spans="1:5" x14ac:dyDescent="0.25">
      <c r="A214" s="111">
        <v>3</v>
      </c>
      <c r="B214" s="110" t="s">
        <v>4</v>
      </c>
      <c r="C214" s="46">
        <f>C215+C216</f>
        <v>26460</v>
      </c>
      <c r="D214" s="46">
        <f t="shared" si="59"/>
        <v>27783</v>
      </c>
      <c r="E214" s="46">
        <f t="shared" si="59"/>
        <v>29172.15</v>
      </c>
    </row>
    <row r="215" spans="1:5" x14ac:dyDescent="0.25">
      <c r="A215" s="111">
        <v>31</v>
      </c>
      <c r="B215" s="110" t="s">
        <v>176</v>
      </c>
      <c r="C215" s="46">
        <v>26250</v>
      </c>
      <c r="D215" s="46">
        <f t="shared" si="59"/>
        <v>27562.5</v>
      </c>
      <c r="E215" s="46">
        <f t="shared" si="59"/>
        <v>28940.625</v>
      </c>
    </row>
    <row r="216" spans="1:5" x14ac:dyDescent="0.25">
      <c r="A216" s="111">
        <v>32</v>
      </c>
      <c r="B216" s="110" t="s">
        <v>37</v>
      </c>
      <c r="C216" s="46">
        <v>210</v>
      </c>
      <c r="D216" s="46">
        <f t="shared" si="59"/>
        <v>220.5</v>
      </c>
      <c r="E216" s="46">
        <f t="shared" si="59"/>
        <v>231.52500000000001</v>
      </c>
    </row>
    <row r="217" spans="1:5" ht="30" customHeight="1" x14ac:dyDescent="0.25">
      <c r="A217" s="86" t="s">
        <v>116</v>
      </c>
      <c r="B217" s="94" t="s">
        <v>119</v>
      </c>
      <c r="C217" s="129">
        <f>C218+C221+C224</f>
        <v>65163</v>
      </c>
      <c r="D217" s="129">
        <f t="shared" ref="D217:E217" si="60">D218+D221+D224</f>
        <v>68421.149999999994</v>
      </c>
      <c r="E217" s="129">
        <f t="shared" si="60"/>
        <v>71842.207500000004</v>
      </c>
    </row>
    <row r="218" spans="1:5" x14ac:dyDescent="0.25">
      <c r="A218" s="96">
        <v>1</v>
      </c>
      <c r="B218" s="92" t="s">
        <v>28</v>
      </c>
      <c r="C218" s="48">
        <f t="shared" ref="C218:C219" si="61">C219</f>
        <v>17325</v>
      </c>
      <c r="D218" s="48">
        <f t="shared" si="59"/>
        <v>18191.25</v>
      </c>
      <c r="E218" s="48">
        <f t="shared" si="59"/>
        <v>19100.8125</v>
      </c>
    </row>
    <row r="219" spans="1:5" x14ac:dyDescent="0.25">
      <c r="A219" s="111">
        <v>3</v>
      </c>
      <c r="B219" s="110" t="s">
        <v>4</v>
      </c>
      <c r="C219" s="46">
        <f t="shared" si="61"/>
        <v>17325</v>
      </c>
      <c r="D219" s="46">
        <f t="shared" si="59"/>
        <v>18191.25</v>
      </c>
      <c r="E219" s="46">
        <f t="shared" si="59"/>
        <v>19100.8125</v>
      </c>
    </row>
    <row r="220" spans="1:5" x14ac:dyDescent="0.25">
      <c r="A220" s="111">
        <v>32</v>
      </c>
      <c r="B220" s="110" t="s">
        <v>37</v>
      </c>
      <c r="C220" s="46">
        <v>17325</v>
      </c>
      <c r="D220" s="46">
        <f t="shared" si="59"/>
        <v>18191.25</v>
      </c>
      <c r="E220" s="46">
        <f t="shared" si="59"/>
        <v>19100.8125</v>
      </c>
    </row>
    <row r="221" spans="1:5" x14ac:dyDescent="0.25">
      <c r="A221" s="97">
        <v>4</v>
      </c>
      <c r="B221" s="101" t="s">
        <v>25</v>
      </c>
      <c r="C221" s="48">
        <f t="shared" ref="C221:C222" si="62">C222</f>
        <v>30618</v>
      </c>
      <c r="D221" s="48">
        <f t="shared" si="59"/>
        <v>32148.9</v>
      </c>
      <c r="E221" s="48">
        <f t="shared" si="59"/>
        <v>33756.345000000001</v>
      </c>
    </row>
    <row r="222" spans="1:5" x14ac:dyDescent="0.25">
      <c r="A222" s="111">
        <v>3</v>
      </c>
      <c r="B222" s="110" t="s">
        <v>4</v>
      </c>
      <c r="C222" s="46">
        <f t="shared" si="62"/>
        <v>30618</v>
      </c>
      <c r="D222" s="46">
        <f t="shared" si="59"/>
        <v>32148.9</v>
      </c>
      <c r="E222" s="46">
        <f t="shared" si="59"/>
        <v>33756.345000000001</v>
      </c>
    </row>
    <row r="223" spans="1:5" x14ac:dyDescent="0.25">
      <c r="A223" s="111">
        <v>32</v>
      </c>
      <c r="B223" s="110" t="s">
        <v>37</v>
      </c>
      <c r="C223" s="46">
        <v>30618</v>
      </c>
      <c r="D223" s="46">
        <f t="shared" si="59"/>
        <v>32148.9</v>
      </c>
      <c r="E223" s="46">
        <f t="shared" si="59"/>
        <v>33756.345000000001</v>
      </c>
    </row>
    <row r="224" spans="1:5" x14ac:dyDescent="0.25">
      <c r="A224" s="57">
        <v>5</v>
      </c>
      <c r="B224" s="58" t="s">
        <v>38</v>
      </c>
      <c r="C224" s="48">
        <f>C225</f>
        <v>17220</v>
      </c>
      <c r="D224" s="48">
        <f t="shared" si="59"/>
        <v>18081</v>
      </c>
      <c r="E224" s="48">
        <f t="shared" si="59"/>
        <v>18985.05</v>
      </c>
    </row>
    <row r="225" spans="1:5" x14ac:dyDescent="0.25">
      <c r="A225" s="111">
        <v>3</v>
      </c>
      <c r="B225" s="110" t="s">
        <v>4</v>
      </c>
      <c r="C225" s="46">
        <f>C226</f>
        <v>17220</v>
      </c>
      <c r="D225" s="46">
        <f t="shared" si="59"/>
        <v>18081</v>
      </c>
      <c r="E225" s="46">
        <f t="shared" si="59"/>
        <v>18985.05</v>
      </c>
    </row>
    <row r="226" spans="1:5" x14ac:dyDescent="0.25">
      <c r="A226" s="111">
        <v>32</v>
      </c>
      <c r="B226" s="110" t="s">
        <v>37</v>
      </c>
      <c r="C226" s="46">
        <v>17220</v>
      </c>
      <c r="D226" s="46">
        <f t="shared" si="59"/>
        <v>18081</v>
      </c>
      <c r="E226" s="46">
        <f t="shared" si="59"/>
        <v>18985.05</v>
      </c>
    </row>
    <row r="227" spans="1:5" ht="30" customHeight="1" x14ac:dyDescent="0.25">
      <c r="A227" s="86" t="s">
        <v>120</v>
      </c>
      <c r="B227" s="95" t="s">
        <v>121</v>
      </c>
      <c r="C227" s="129">
        <f>C228+C231+C236+C239</f>
        <v>41317.5</v>
      </c>
      <c r="D227" s="129">
        <f t="shared" si="59"/>
        <v>43383.375</v>
      </c>
      <c r="E227" s="129">
        <f t="shared" si="59"/>
        <v>45552.543749999997</v>
      </c>
    </row>
    <row r="228" spans="1:5" ht="15" customHeight="1" x14ac:dyDescent="0.25">
      <c r="A228" s="96">
        <v>3</v>
      </c>
      <c r="B228" s="58" t="s">
        <v>26</v>
      </c>
      <c r="C228" s="48">
        <f t="shared" ref="C228:C229" si="63">C229</f>
        <v>6825</v>
      </c>
      <c r="D228" s="48">
        <f t="shared" si="59"/>
        <v>7166.25</v>
      </c>
      <c r="E228" s="48">
        <f t="shared" si="59"/>
        <v>7524.5625</v>
      </c>
    </row>
    <row r="229" spans="1:5" ht="15" customHeight="1" x14ac:dyDescent="0.25">
      <c r="A229" s="111">
        <v>3</v>
      </c>
      <c r="B229" s="110" t="s">
        <v>4</v>
      </c>
      <c r="C229" s="46">
        <f t="shared" si="63"/>
        <v>6825</v>
      </c>
      <c r="D229" s="46">
        <f t="shared" si="59"/>
        <v>7166.25</v>
      </c>
      <c r="E229" s="46">
        <f t="shared" si="59"/>
        <v>7524.5625</v>
      </c>
    </row>
    <row r="230" spans="1:5" ht="15" customHeight="1" x14ac:dyDescent="0.25">
      <c r="A230" s="111">
        <v>32</v>
      </c>
      <c r="B230" s="110" t="s">
        <v>37</v>
      </c>
      <c r="C230" s="46">
        <v>6825</v>
      </c>
      <c r="D230" s="46">
        <f t="shared" si="59"/>
        <v>7166.25</v>
      </c>
      <c r="E230" s="46">
        <f t="shared" si="59"/>
        <v>7524.5625</v>
      </c>
    </row>
    <row r="231" spans="1:5" x14ac:dyDescent="0.25">
      <c r="A231" s="97">
        <v>4</v>
      </c>
      <c r="B231" s="101" t="s">
        <v>25</v>
      </c>
      <c r="C231" s="48">
        <f>C232+C234</f>
        <v>19897.5</v>
      </c>
      <c r="D231" s="48">
        <f t="shared" si="59"/>
        <v>20892.375</v>
      </c>
      <c r="E231" s="48">
        <f t="shared" si="59"/>
        <v>21936.993750000001</v>
      </c>
    </row>
    <row r="232" spans="1:5" x14ac:dyDescent="0.25">
      <c r="A232" s="111">
        <v>3</v>
      </c>
      <c r="B232" s="110" t="s">
        <v>4</v>
      </c>
      <c r="C232" s="46">
        <f>C233</f>
        <v>16747.5</v>
      </c>
      <c r="D232" s="46">
        <f t="shared" si="59"/>
        <v>17584.875</v>
      </c>
      <c r="E232" s="46">
        <f t="shared" si="59"/>
        <v>18464.118750000001</v>
      </c>
    </row>
    <row r="233" spans="1:5" x14ac:dyDescent="0.25">
      <c r="A233" s="111">
        <v>32</v>
      </c>
      <c r="B233" s="110" t="s">
        <v>37</v>
      </c>
      <c r="C233" s="46">
        <v>16747.5</v>
      </c>
      <c r="D233" s="46">
        <f t="shared" si="59"/>
        <v>17584.875</v>
      </c>
      <c r="E233" s="46">
        <f t="shared" si="59"/>
        <v>18464.118750000001</v>
      </c>
    </row>
    <row r="234" spans="1:5" x14ac:dyDescent="0.25">
      <c r="A234" s="45">
        <v>4</v>
      </c>
      <c r="B234" s="45" t="s">
        <v>5</v>
      </c>
      <c r="C234" s="46">
        <f>C235</f>
        <v>3150</v>
      </c>
      <c r="D234" s="46">
        <f t="shared" si="59"/>
        <v>3307.5</v>
      </c>
      <c r="E234" s="46">
        <f t="shared" si="59"/>
        <v>3472.875</v>
      </c>
    </row>
    <row r="235" spans="1:5" x14ac:dyDescent="0.25">
      <c r="A235" s="45">
        <v>42</v>
      </c>
      <c r="B235" s="45" t="s">
        <v>175</v>
      </c>
      <c r="C235" s="46">
        <v>3150</v>
      </c>
      <c r="D235" s="46">
        <f t="shared" si="59"/>
        <v>3307.5</v>
      </c>
      <c r="E235" s="46">
        <f t="shared" si="59"/>
        <v>3472.875</v>
      </c>
    </row>
    <row r="236" spans="1:5" x14ac:dyDescent="0.25">
      <c r="A236" s="57">
        <v>5</v>
      </c>
      <c r="B236" s="58" t="s">
        <v>38</v>
      </c>
      <c r="C236" s="48">
        <f>C237</f>
        <v>14070</v>
      </c>
      <c r="D236" s="48">
        <f t="shared" si="59"/>
        <v>14773.5</v>
      </c>
      <c r="E236" s="48">
        <f t="shared" si="59"/>
        <v>15512.174999999999</v>
      </c>
    </row>
    <row r="237" spans="1:5" x14ac:dyDescent="0.25">
      <c r="A237" s="111">
        <v>3</v>
      </c>
      <c r="B237" s="110" t="s">
        <v>4</v>
      </c>
      <c r="C237" s="46">
        <f>C238</f>
        <v>14070</v>
      </c>
      <c r="D237" s="46">
        <f t="shared" si="59"/>
        <v>14773.5</v>
      </c>
      <c r="E237" s="46">
        <f t="shared" si="59"/>
        <v>15512.174999999999</v>
      </c>
    </row>
    <row r="238" spans="1:5" x14ac:dyDescent="0.25">
      <c r="A238" s="111">
        <v>32</v>
      </c>
      <c r="B238" s="110" t="s">
        <v>37</v>
      </c>
      <c r="C238" s="46">
        <v>14070</v>
      </c>
      <c r="D238" s="46">
        <f t="shared" si="59"/>
        <v>14773.5</v>
      </c>
      <c r="E238" s="46">
        <f t="shared" si="59"/>
        <v>15512.174999999999</v>
      </c>
    </row>
    <row r="239" spans="1:5" x14ac:dyDescent="0.25">
      <c r="A239" s="96">
        <v>6</v>
      </c>
      <c r="B239" s="92" t="s">
        <v>27</v>
      </c>
      <c r="C239" s="48">
        <f>C240</f>
        <v>525</v>
      </c>
      <c r="D239" s="48">
        <f t="shared" si="59"/>
        <v>551.25</v>
      </c>
      <c r="E239" s="48">
        <f t="shared" si="59"/>
        <v>578.8125</v>
      </c>
    </row>
    <row r="240" spans="1:5" x14ac:dyDescent="0.25">
      <c r="A240" s="111">
        <v>3</v>
      </c>
      <c r="B240" s="110" t="s">
        <v>4</v>
      </c>
      <c r="C240" s="46">
        <f>C241</f>
        <v>525</v>
      </c>
      <c r="D240" s="46">
        <f t="shared" si="59"/>
        <v>551.25</v>
      </c>
      <c r="E240" s="46">
        <f t="shared" si="59"/>
        <v>578.8125</v>
      </c>
    </row>
    <row r="241" spans="1:5" x14ac:dyDescent="0.25">
      <c r="A241" s="111">
        <v>32</v>
      </c>
      <c r="B241" s="110" t="s">
        <v>37</v>
      </c>
      <c r="C241" s="46">
        <v>525</v>
      </c>
      <c r="D241" s="46">
        <f t="shared" si="59"/>
        <v>551.25</v>
      </c>
      <c r="E241" s="46">
        <f t="shared" si="59"/>
        <v>578.8125</v>
      </c>
    </row>
    <row r="242" spans="1:5" ht="20.100000000000001" customHeight="1" x14ac:dyDescent="0.25">
      <c r="A242" s="155"/>
      <c r="B242" s="156"/>
      <c r="C242" s="156"/>
      <c r="D242" s="156"/>
      <c r="E242" s="157"/>
    </row>
    <row r="243" spans="1:5" ht="36" customHeight="1" x14ac:dyDescent="0.25">
      <c r="A243" s="63" t="s">
        <v>122</v>
      </c>
      <c r="B243" s="64" t="s">
        <v>123</v>
      </c>
      <c r="C243" s="79">
        <f>C245</f>
        <v>17850</v>
      </c>
      <c r="D243" s="79">
        <f t="shared" ref="D243:E243" si="64">D245</f>
        <v>18742.5</v>
      </c>
      <c r="E243" s="79">
        <f t="shared" si="64"/>
        <v>19635</v>
      </c>
    </row>
    <row r="244" spans="1:5" x14ac:dyDescent="0.25">
      <c r="A244" s="1"/>
      <c r="B244" s="1"/>
      <c r="C244" s="56"/>
      <c r="D244" s="46"/>
      <c r="E244" s="46"/>
    </row>
    <row r="245" spans="1:5" ht="30" customHeight="1" x14ac:dyDescent="0.25">
      <c r="A245" s="77" t="s">
        <v>124</v>
      </c>
      <c r="B245" s="78" t="s">
        <v>125</v>
      </c>
      <c r="C245" s="49">
        <f>C246+C251</f>
        <v>17850</v>
      </c>
      <c r="D245" s="128">
        <f t="shared" ref="D245:D246" si="65">(C245*5%)+C245</f>
        <v>18742.5</v>
      </c>
      <c r="E245" s="128">
        <f t="shared" ref="E245:E246" si="66">(C245*10%)+C245</f>
        <v>19635</v>
      </c>
    </row>
    <row r="246" spans="1:5" ht="30" customHeight="1" x14ac:dyDescent="0.25">
      <c r="A246" s="86" t="s">
        <v>126</v>
      </c>
      <c r="B246" s="25" t="s">
        <v>127</v>
      </c>
      <c r="C246" s="50">
        <f>C247</f>
        <v>11550</v>
      </c>
      <c r="D246" s="51">
        <f t="shared" si="65"/>
        <v>12127.5</v>
      </c>
      <c r="E246" s="51">
        <f t="shared" si="66"/>
        <v>12705</v>
      </c>
    </row>
    <row r="247" spans="1:5" x14ac:dyDescent="0.25">
      <c r="A247" s="96">
        <v>1</v>
      </c>
      <c r="B247" s="92" t="s">
        <v>28</v>
      </c>
      <c r="C247" s="48">
        <f>C248</f>
        <v>11550</v>
      </c>
      <c r="D247" s="48">
        <f t="shared" ref="D247:E248" si="67">(C247*5%)+C247</f>
        <v>12127.5</v>
      </c>
      <c r="E247" s="48">
        <f t="shared" si="67"/>
        <v>12733.875</v>
      </c>
    </row>
    <row r="248" spans="1:5" x14ac:dyDescent="0.25">
      <c r="A248" s="111">
        <v>3</v>
      </c>
      <c r="B248" s="110" t="s">
        <v>4</v>
      </c>
      <c r="C248" s="46">
        <f>SUM(C249:C250)</f>
        <v>11550</v>
      </c>
      <c r="D248" s="46">
        <f t="shared" si="67"/>
        <v>12127.5</v>
      </c>
      <c r="E248" s="46">
        <f t="shared" si="67"/>
        <v>12733.875</v>
      </c>
    </row>
    <row r="249" spans="1:5" x14ac:dyDescent="0.25">
      <c r="A249" s="112">
        <v>32</v>
      </c>
      <c r="B249" s="112" t="s">
        <v>37</v>
      </c>
      <c r="C249" s="46">
        <v>11303.25</v>
      </c>
      <c r="D249" s="46">
        <f>(C249*5%)+C249</f>
        <v>11868.4125</v>
      </c>
      <c r="E249" s="46">
        <f>(D249*5%)+D249</f>
        <v>12461.833125000001</v>
      </c>
    </row>
    <row r="250" spans="1:5" x14ac:dyDescent="0.25">
      <c r="A250" s="112">
        <v>34</v>
      </c>
      <c r="B250" s="112" t="s">
        <v>39</v>
      </c>
      <c r="C250" s="46">
        <v>246.75</v>
      </c>
      <c r="D250" s="46">
        <f t="shared" ref="D250:E260" si="68">(C250*5%)+C250</f>
        <v>259.08749999999998</v>
      </c>
      <c r="E250" s="46">
        <f>(D250*5%)+D250</f>
        <v>272.041875</v>
      </c>
    </row>
    <row r="251" spans="1:5" ht="30" customHeight="1" x14ac:dyDescent="0.25">
      <c r="A251" s="86" t="s">
        <v>178</v>
      </c>
      <c r="B251" s="141" t="s">
        <v>128</v>
      </c>
      <c r="C251" s="129">
        <f>C252+C255+C258</f>
        <v>6300</v>
      </c>
      <c r="D251" s="129">
        <f t="shared" si="68"/>
        <v>6615</v>
      </c>
      <c r="E251" s="129">
        <f t="shared" si="68"/>
        <v>6945.75</v>
      </c>
    </row>
    <row r="252" spans="1:5" x14ac:dyDescent="0.25">
      <c r="A252" s="96">
        <v>1</v>
      </c>
      <c r="B252" s="92" t="s">
        <v>28</v>
      </c>
      <c r="C252" s="48">
        <f t="shared" ref="C252:C253" si="69">C253</f>
        <v>735</v>
      </c>
      <c r="D252" s="48">
        <f t="shared" si="68"/>
        <v>771.75</v>
      </c>
      <c r="E252" s="48">
        <f t="shared" si="68"/>
        <v>810.33749999999998</v>
      </c>
    </row>
    <row r="253" spans="1:5" x14ac:dyDescent="0.25">
      <c r="A253" s="45">
        <v>4</v>
      </c>
      <c r="B253" s="45" t="s">
        <v>5</v>
      </c>
      <c r="C253" s="46">
        <f t="shared" si="69"/>
        <v>735</v>
      </c>
      <c r="D253" s="46">
        <f t="shared" si="68"/>
        <v>771.75</v>
      </c>
      <c r="E253" s="46">
        <f t="shared" si="68"/>
        <v>810.33749999999998</v>
      </c>
    </row>
    <row r="254" spans="1:5" x14ac:dyDescent="0.25">
      <c r="A254" s="45">
        <v>42</v>
      </c>
      <c r="B254" s="45" t="s">
        <v>175</v>
      </c>
      <c r="C254" s="46">
        <v>735</v>
      </c>
      <c r="D254" s="46">
        <f t="shared" si="68"/>
        <v>771.75</v>
      </c>
      <c r="E254" s="46">
        <f t="shared" si="68"/>
        <v>810.33749999999998</v>
      </c>
    </row>
    <row r="255" spans="1:5" x14ac:dyDescent="0.25">
      <c r="A255" s="57">
        <v>5</v>
      </c>
      <c r="B255" s="58" t="s">
        <v>38</v>
      </c>
      <c r="C255" s="48">
        <f t="shared" ref="C255:C256" si="70">C256</f>
        <v>5460</v>
      </c>
      <c r="D255" s="48">
        <f t="shared" si="68"/>
        <v>5733</v>
      </c>
      <c r="E255" s="48">
        <f t="shared" si="68"/>
        <v>6019.65</v>
      </c>
    </row>
    <row r="256" spans="1:5" x14ac:dyDescent="0.25">
      <c r="A256" s="45">
        <v>4</v>
      </c>
      <c r="B256" s="45" t="s">
        <v>5</v>
      </c>
      <c r="C256" s="46">
        <f t="shared" si="70"/>
        <v>5460</v>
      </c>
      <c r="D256" s="46">
        <f t="shared" si="68"/>
        <v>5733</v>
      </c>
      <c r="E256" s="46">
        <f t="shared" si="68"/>
        <v>6019.65</v>
      </c>
    </row>
    <row r="257" spans="1:5" x14ac:dyDescent="0.25">
      <c r="A257" s="45">
        <v>42</v>
      </c>
      <c r="B257" s="45" t="s">
        <v>175</v>
      </c>
      <c r="C257" s="46">
        <v>5460</v>
      </c>
      <c r="D257" s="46">
        <f t="shared" si="68"/>
        <v>5733</v>
      </c>
      <c r="E257" s="46">
        <f t="shared" si="68"/>
        <v>6019.65</v>
      </c>
    </row>
    <row r="258" spans="1:5" x14ac:dyDescent="0.25">
      <c r="A258" s="57">
        <v>6</v>
      </c>
      <c r="B258" s="58" t="s">
        <v>172</v>
      </c>
      <c r="C258" s="48">
        <f>C259</f>
        <v>105</v>
      </c>
      <c r="D258" s="48">
        <f t="shared" si="68"/>
        <v>110.25</v>
      </c>
      <c r="E258" s="48">
        <f t="shared" si="68"/>
        <v>115.7625</v>
      </c>
    </row>
    <row r="259" spans="1:5" x14ac:dyDescent="0.25">
      <c r="A259" s="111">
        <v>3</v>
      </c>
      <c r="B259" s="110" t="s">
        <v>4</v>
      </c>
      <c r="C259" s="46">
        <f>C260</f>
        <v>105</v>
      </c>
      <c r="D259" s="46">
        <f t="shared" si="68"/>
        <v>110.25</v>
      </c>
      <c r="E259" s="46">
        <f t="shared" si="68"/>
        <v>115.7625</v>
      </c>
    </row>
    <row r="260" spans="1:5" x14ac:dyDescent="0.25">
      <c r="A260" s="112">
        <v>32</v>
      </c>
      <c r="B260" s="112" t="s">
        <v>37</v>
      </c>
      <c r="C260" s="46">
        <v>105</v>
      </c>
      <c r="D260" s="46">
        <f t="shared" si="68"/>
        <v>110.25</v>
      </c>
      <c r="E260" s="46">
        <f t="shared" si="68"/>
        <v>115.7625</v>
      </c>
    </row>
    <row r="265" spans="1:5" ht="15.75" x14ac:dyDescent="0.25">
      <c r="C265" s="32" t="s">
        <v>180</v>
      </c>
    </row>
    <row r="267" spans="1:5" ht="15.75" x14ac:dyDescent="0.25">
      <c r="A267" s="124" t="s">
        <v>207</v>
      </c>
      <c r="B267" s="124"/>
      <c r="C267" s="124"/>
      <c r="D267" s="125"/>
      <c r="E267" s="124"/>
    </row>
    <row r="268" spans="1:5" ht="15.75" x14ac:dyDescent="0.25">
      <c r="A268" s="124" t="s">
        <v>208</v>
      </c>
      <c r="B268" s="124"/>
      <c r="C268" s="124"/>
      <c r="D268" s="125"/>
      <c r="E268" s="124"/>
    </row>
    <row r="271" spans="1:5" x14ac:dyDescent="0.25">
      <c r="C271" s="31"/>
    </row>
    <row r="272" spans="1:5" ht="15.75" x14ac:dyDescent="0.25">
      <c r="A272" s="124" t="s">
        <v>196</v>
      </c>
      <c r="B272" s="124"/>
      <c r="C272" s="125"/>
      <c r="D272" s="125"/>
    </row>
    <row r="273" spans="1:4" ht="15.75" x14ac:dyDescent="0.25">
      <c r="A273" s="124" t="s">
        <v>197</v>
      </c>
      <c r="B273" s="124"/>
      <c r="C273" s="124"/>
      <c r="D273" s="125"/>
    </row>
    <row r="274" spans="1:4" ht="15.75" x14ac:dyDescent="0.25">
      <c r="A274" s="124"/>
      <c r="B274" s="124"/>
      <c r="C274" s="124"/>
      <c r="D274" s="125"/>
    </row>
    <row r="275" spans="1:4" ht="15.75" x14ac:dyDescent="0.25">
      <c r="A275" s="124"/>
      <c r="B275" s="124"/>
      <c r="C275" s="124"/>
      <c r="D275" s="125"/>
    </row>
    <row r="276" spans="1:4" ht="15.75" x14ac:dyDescent="0.25">
      <c r="A276" s="124" t="s">
        <v>181</v>
      </c>
      <c r="B276" s="124"/>
      <c r="C276" s="124"/>
      <c r="D276" s="125"/>
    </row>
    <row r="277" spans="1:4" ht="15.75" x14ac:dyDescent="0.25">
      <c r="A277" s="124" t="s">
        <v>182</v>
      </c>
      <c r="B277" s="124"/>
      <c r="C277" s="124"/>
      <c r="D277" s="125"/>
    </row>
  </sheetData>
  <mergeCells count="7">
    <mergeCell ref="A201:E201"/>
    <mergeCell ref="A242:E242"/>
    <mergeCell ref="D11:D12"/>
    <mergeCell ref="E11:E12"/>
    <mergeCell ref="A11:A12"/>
    <mergeCell ref="B11:B12"/>
    <mergeCell ref="C11:C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2022-12-19T12:37:53Z</cp:lastPrinted>
  <dcterms:created xsi:type="dcterms:W3CDTF">2022-09-27T08:32:38Z</dcterms:created>
  <dcterms:modified xsi:type="dcterms:W3CDTF">2024-10-04T07:43:00Z</dcterms:modified>
</cp:coreProperties>
</file>